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670" windowHeight="6660" activeTab="0"/>
  </bookViews>
  <sheets>
    <sheet name="VaR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<sst xmlns="http://schemas.openxmlformats.org/spreadsheetml/2006/main" count="27" uniqueCount="26">
  <si>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Asset A</t>
  </si>
  <si>
    <t>Asset B</t>
  </si>
  <si>
    <t xml:space="preserve">Allocation  </t>
  </si>
  <si>
    <t xml:space="preserve">Mean Annual Returns </t>
  </si>
  <si>
    <t xml:space="preserve">Standard Deviations </t>
  </si>
  <si>
    <t xml:space="preserve">Correlation </t>
  </si>
  <si>
    <t xml:space="preserve">Number of Months </t>
  </si>
  <si>
    <t xml:space="preserve">Number of Monte Carlo iterations </t>
  </si>
  <si>
    <t>Table-Lookup</t>
  </si>
  <si>
    <t xml:space="preserve">Current Portfolio </t>
  </si>
  <si>
    <t>Mean Annual Return of Portfolio</t>
  </si>
  <si>
    <t>Annual Standard Deviation of Portfolio</t>
  </si>
  <si>
    <t>Theoretical</t>
  </si>
  <si>
    <t>Gains</t>
  </si>
  <si>
    <t>Pct</t>
  </si>
  <si>
    <t>Portfolio</t>
  </si>
  <si>
    <t>Monte Carlo</t>
  </si>
  <si>
    <t>Increment =</t>
  </si>
  <si>
    <t xml:space="preserve">Monthly </t>
  </si>
  <si>
    <t xml:space="preserve">MC Average Return </t>
  </si>
  <si>
    <t xml:space="preserve">MC Average SD </t>
  </si>
  <si>
    <t>Monte Carlo Values</t>
  </si>
  <si>
    <t xml:space="preserve">Assets  = </t>
  </si>
  <si>
    <r>
      <t>Theoretical Values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(assuming a Normal distribution</t>
    </r>
    <r>
      <rPr>
        <b/>
        <sz val="7"/>
        <rFont val="Arial"/>
        <family val="2"/>
      </rPr>
      <t>)</t>
    </r>
  </si>
  <si>
    <t xml:space="preserve">Fill in the data inside a </t>
  </si>
  <si>
    <t>red box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</si>
</sst>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"/>
    <numFmt numFmtId="174" formatCode="0.000"/>
    <numFmt numFmtId="175" formatCode="&quot;$&quot;#,##0"/>
    <numFmt numFmtId="176" formatCode="0.000%"/>
    <numFmt numFmtId="177" formatCode="0.000000000000000%"/>
    <numFmt numFmtId="178" formatCode="&quot;$&quot;#,##0.00"/>
  </numFmts>
  <fonts count="46">
    <font>
      <sz val="8"/>
      <name val="Arial"/>
      <family val="0"/>
    </font>
    <font>
      <b/>
      <sz val="8"/>
      <name val="Arial"/>
      <family val="2"/>
    </font>
    <font>
      <b/>
      <sz val="10"/>
      <color indexed="18"/>
      <name val="Arial Black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8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thin">
        <color indexed="2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/>
    </xf>
    <xf numFmtId="0" fontId="1" fillId="0" borderId="10" xfId="0" applyFont="1" applyBorder="1" applyAlignment="1">
      <alignment horizontal="right" vertical="center"/>
    </xf>
    <xf numFmtId="172" fontId="1" fillId="0" borderId="11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73" fontId="3" fillId="33" borderId="15" xfId="0" applyNumberFormat="1" applyFont="1" applyFill="1" applyBorder="1" applyAlignment="1">
      <alignment horizontal="left" vertical="center"/>
    </xf>
    <xf numFmtId="174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8" xfId="0" applyNumberFormat="1" applyFont="1" applyFill="1" applyBorder="1" applyAlignment="1">
      <alignment horizontal="center" vertical="center"/>
    </xf>
    <xf numFmtId="173" fontId="4" fillId="34" borderId="0" xfId="0" applyNumberFormat="1" applyFont="1" applyFill="1" applyAlignment="1">
      <alignment horizontal="center" vertical="center"/>
    </xf>
    <xf numFmtId="174" fontId="4" fillId="34" borderId="0" xfId="0" applyNumberFormat="1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175" fontId="1" fillId="0" borderId="14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9" fontId="0" fillId="0" borderId="0" xfId="0" applyNumberForma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35" borderId="0" xfId="0" applyFont="1" applyFill="1" applyBorder="1" applyAlignment="1">
      <alignment horizontal="center" vertical="center"/>
    </xf>
    <xf numFmtId="172" fontId="0" fillId="35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right" vertical="center"/>
    </xf>
    <xf numFmtId="10" fontId="0" fillId="35" borderId="0" xfId="0" applyNumberFormat="1" applyFill="1" applyBorder="1" applyAlignment="1">
      <alignment horizontal="center" vertical="center"/>
    </xf>
    <xf numFmtId="172" fontId="0" fillId="36" borderId="20" xfId="0" applyNumberForma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5" borderId="24" xfId="0" applyFill="1" applyBorder="1" applyAlignment="1">
      <alignment horizontal="right" vertical="center"/>
    </xf>
    <xf numFmtId="0" fontId="0" fillId="35" borderId="25" xfId="0" applyFill="1" applyBorder="1" applyAlignment="1">
      <alignment horizontal="right" vertical="center"/>
    </xf>
    <xf numFmtId="172" fontId="0" fillId="35" borderId="26" xfId="0" applyNumberFormat="1" applyFill="1" applyBorder="1" applyAlignment="1">
      <alignment horizontal="center" vertical="center"/>
    </xf>
    <xf numFmtId="0" fontId="0" fillId="35" borderId="26" xfId="0" applyFill="1" applyBorder="1" applyAlignment="1">
      <alignment horizontal="right" vertical="center"/>
    </xf>
    <xf numFmtId="10" fontId="0" fillId="35" borderId="26" xfId="0" applyNumberFormat="1" applyFill="1" applyBorder="1" applyAlignment="1">
      <alignment horizontal="center" vertical="center"/>
    </xf>
    <xf numFmtId="10" fontId="0" fillId="35" borderId="24" xfId="0" applyNumberFormat="1" applyFill="1" applyBorder="1" applyAlignment="1">
      <alignment/>
    </xf>
    <xf numFmtId="10" fontId="0" fillId="35" borderId="25" xfId="0" applyNumberFormat="1" applyFill="1" applyBorder="1" applyAlignment="1">
      <alignment/>
    </xf>
    <xf numFmtId="172" fontId="0" fillId="36" borderId="26" xfId="0" applyNumberFormat="1" applyFill="1" applyBorder="1" applyAlignment="1">
      <alignment horizontal="center" vertical="center"/>
    </xf>
    <xf numFmtId="0" fontId="0" fillId="36" borderId="27" xfId="0" applyFill="1" applyBorder="1" applyAlignment="1">
      <alignment/>
    </xf>
    <xf numFmtId="10" fontId="1" fillId="0" borderId="21" xfId="0" applyNumberFormat="1" applyFont="1" applyBorder="1" applyAlignment="1">
      <alignment/>
    </xf>
    <xf numFmtId="0" fontId="0" fillId="36" borderId="27" xfId="0" applyFill="1" applyBorder="1" applyAlignment="1">
      <alignment horizontal="right" vertical="center"/>
    </xf>
    <xf numFmtId="0" fontId="0" fillId="36" borderId="28" xfId="0" applyFill="1" applyBorder="1" applyAlignment="1">
      <alignment horizontal="right" vertical="center"/>
    </xf>
    <xf numFmtId="0" fontId="0" fillId="36" borderId="28" xfId="0" applyFill="1" applyBorder="1" applyAlignment="1">
      <alignment/>
    </xf>
    <xf numFmtId="0" fontId="6" fillId="0" borderId="22" xfId="0" applyFont="1" applyBorder="1" applyAlignment="1">
      <alignment/>
    </xf>
    <xf numFmtId="10" fontId="1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17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VaR!$N$2:$N$21</c:f>
              <c:numCache/>
            </c:numRef>
          </c:cat>
          <c:val>
            <c:numRef>
              <c:f>VaR!$Q$2:$Q$21</c:f>
              <c:numCache/>
            </c:numRef>
          </c:val>
        </c:ser>
        <c:gapWidth val="10"/>
        <c:axId val="30198665"/>
        <c:axId val="3352530"/>
      </c:barChart>
      <c:catAx>
        <c:axId val="3019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$X</a:t>
                </a:r>
              </a:p>
            </c:rich>
          </c:tx>
          <c:layout>
            <c:manualLayout>
              <c:xMode val="factor"/>
              <c:yMode val="factor"/>
              <c:x val="0.06725"/>
              <c:y val="0.125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530"/>
        <c:crosses val="autoZero"/>
        <c:auto val="1"/>
        <c:lblOffset val="100"/>
        <c:tickLblSkip val="2"/>
        <c:noMultiLvlLbl val="0"/>
      </c:catAx>
      <c:valAx>
        <c:axId val="3352530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8665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"/>
          <c:w val="1"/>
          <c:h val="0.9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VaR!$R$1</c:f>
              <c:strCache>
                <c:ptCount val="1"/>
                <c:pt idx="0">
                  <c:v>Theoretical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VaR!$L$2:$L$21</c:f>
              <c:numCache/>
            </c:numRef>
          </c:xVal>
          <c:yVal>
            <c:numRef>
              <c:f>VaR!$R$2:$R$21</c:f>
              <c:numCache/>
            </c:numRef>
          </c:yVal>
          <c:smooth val="1"/>
        </c:ser>
        <c:ser>
          <c:idx val="1"/>
          <c:order val="1"/>
          <c:tx>
            <c:strRef>
              <c:f>VaR!$Q$1</c:f>
              <c:strCache>
                <c:ptCount val="1"/>
                <c:pt idx="0">
                  <c:v>Monte Carlo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VaR!$L$2:$L$21</c:f>
              <c:numCache/>
            </c:numRef>
          </c:xVal>
          <c:yVal>
            <c:numRef>
              <c:f>VaR!$Q$2:$Q$21</c:f>
              <c:numCache/>
            </c:numRef>
          </c:yVal>
          <c:smooth val="1"/>
        </c:ser>
        <c:axId val="30172771"/>
        <c:axId val="3119484"/>
      </c:scatterChart>
      <c:valAx>
        <c:axId val="3017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R%</a:t>
                </a:r>
              </a:p>
            </c:rich>
          </c:tx>
          <c:layout>
            <c:manualLayout>
              <c:xMode val="factor"/>
              <c:yMode val="factor"/>
              <c:x val="0.0585"/>
              <c:y val="0.12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484"/>
        <c:crosses val="autoZero"/>
        <c:crossBetween val="midCat"/>
        <c:dispUnits/>
        <c:majorUnit val="0.25"/>
        <c:minorUnit val="0.25"/>
      </c:valAx>
      <c:valAx>
        <c:axId val="3119484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27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625"/>
          <c:y val="0"/>
          <c:w val="0.527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0.0115</cdr:y>
    </cdr:from>
    <cdr:to>
      <cdr:x>0.44575</cdr:x>
      <cdr:y>0.248</cdr:y>
    </cdr:to>
    <cdr:sp textlink="VaR!$A$30">
      <cdr:nvSpPr>
        <cdr:cNvPr id="1" name="Text Box 1"/>
        <cdr:cNvSpPr txBox="1">
          <a:spLocks noChangeArrowheads="1"/>
        </cdr:cNvSpPr>
      </cdr:nvSpPr>
      <cdr:spPr>
        <a:xfrm>
          <a:off x="400050" y="19050"/>
          <a:ext cx="1123950" cy="533400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c7709140-bc80-4e24-8a50-30985c0f6884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Monte Carlo Probability that Portfolio is LESS than $X in 40 months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-0.0015</cdr:y>
    </cdr:from>
    <cdr:to>
      <cdr:x>0.25975</cdr:x>
      <cdr:y>0.3035</cdr:y>
    </cdr:to>
    <cdr:sp textlink="VaR!$A$29">
      <cdr:nvSpPr>
        <cdr:cNvPr id="1" name="Text Box 1"/>
        <cdr:cNvSpPr txBox="1">
          <a:spLocks noChangeArrowheads="1"/>
        </cdr:cNvSpPr>
      </cdr:nvSpPr>
      <cdr:spPr>
        <a:xfrm>
          <a:off x="0" y="0"/>
          <a:ext cx="942975" cy="685800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296968df-c1b3-43e6-997a-20b174af0d19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Probability that Portfolio changes by LESS than R% in 40 months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11</xdr:row>
      <xdr:rowOff>47625</xdr:rowOff>
    </xdr:from>
    <xdr:to>
      <xdr:col>10</xdr:col>
      <xdr:colOff>342900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3714750" y="1676400"/>
        <a:ext cx="34385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11</xdr:row>
      <xdr:rowOff>47625</xdr:rowOff>
    </xdr:from>
    <xdr:to>
      <xdr:col>4</xdr:col>
      <xdr:colOff>161925</xdr:colOff>
      <xdr:row>27</xdr:row>
      <xdr:rowOff>9525</xdr:rowOff>
    </xdr:to>
    <xdr:graphicFrame>
      <xdr:nvGraphicFramePr>
        <xdr:cNvPr id="2" name="Chart 5"/>
        <xdr:cNvGraphicFramePr/>
      </xdr:nvGraphicFramePr>
      <xdr:xfrm>
        <a:off x="85725" y="1676400"/>
        <a:ext cx="36290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00"/>
  <sheetViews>
    <sheetView tabSelected="1" zoomScalePageLayoutView="0" workbookViewId="0" topLeftCell="A1">
      <selection activeCell="G6" sqref="G6"/>
    </sheetView>
  </sheetViews>
  <sheetFormatPr defaultColWidth="9.33203125" defaultRowHeight="11.25"/>
  <cols>
    <col min="1" max="1" width="32.5" style="1" customWidth="1"/>
    <col min="2" max="3" width="10.16015625" style="0" customWidth="1"/>
    <col min="6" max="6" width="10.33203125" style="0" bestFit="1" customWidth="1"/>
    <col min="7" max="7" width="9.33203125" style="5" customWidth="1"/>
    <col min="14" max="14" width="13.66015625" style="0" bestFit="1" customWidth="1"/>
    <col min="15" max="15" width="7.5" style="16" customWidth="1"/>
    <col min="16" max="16" width="6" style="17" customWidth="1"/>
    <col min="17" max="18" width="10" style="0" customWidth="1"/>
    <col min="19" max="19" width="10.33203125" style="0" customWidth="1"/>
  </cols>
  <sheetData>
    <row r="1" spans="1:19" ht="12.75" thickBot="1" thickTop="1">
      <c r="A1" s="1" t="s">
        <v>22</v>
      </c>
      <c r="B1" s="2" t="s">
        <v>0</v>
      </c>
      <c r="C1" s="2" t="s">
        <v>1</v>
      </c>
      <c r="E1" t="s">
        <v>24</v>
      </c>
      <c r="G1" s="55" t="s">
        <v>25</v>
      </c>
      <c r="L1" s="27" t="s">
        <v>13</v>
      </c>
      <c r="M1" s="22" t="s">
        <v>14</v>
      </c>
      <c r="N1" s="2" t="s">
        <v>15</v>
      </c>
      <c r="O1" s="12" t="s">
        <v>8</v>
      </c>
      <c r="P1" s="13"/>
      <c r="Q1" s="3" t="s">
        <v>16</v>
      </c>
      <c r="R1" s="27" t="s">
        <v>12</v>
      </c>
      <c r="S1" s="3"/>
    </row>
    <row r="2" spans="1:19" ht="12" thickTop="1">
      <c r="A2" s="6" t="s">
        <v>3</v>
      </c>
      <c r="B2" s="7">
        <v>0.1</v>
      </c>
      <c r="C2" s="8">
        <v>0.06</v>
      </c>
      <c r="L2" s="4">
        <f aca="true" t="shared" si="0" ref="L2:L7">L3-$M$23</f>
        <v>-0.6</v>
      </c>
      <c r="M2" s="4">
        <f aca="true" t="shared" si="1" ref="M2:M21">(1+L2)</f>
        <v>0.4</v>
      </c>
      <c r="N2" s="23">
        <f>M2*$B$6</f>
        <v>40000</v>
      </c>
      <c r="O2" s="14">
        <v>0.0025</v>
      </c>
      <c r="P2" s="15">
        <f>NORMINV(O2,0,1)</f>
        <v>-2.807033768343774</v>
      </c>
      <c r="Q2" s="4">
        <v>0.0014</v>
      </c>
      <c r="R2" s="4">
        <f aca="true" t="shared" si="2" ref="R2:R21">NORMDIST(L2,$E$10,$E$11,1)</f>
        <v>0.005923133765476374</v>
      </c>
      <c r="S2" s="3"/>
    </row>
    <row r="3" spans="1:19" ht="12" thickBot="1">
      <c r="A3" s="9" t="s">
        <v>4</v>
      </c>
      <c r="B3" s="10">
        <v>0.2</v>
      </c>
      <c r="C3" s="24">
        <v>0.08</v>
      </c>
      <c r="L3" s="4">
        <f t="shared" si="0"/>
        <v>-0.5</v>
      </c>
      <c r="M3" s="4">
        <f t="shared" si="1"/>
        <v>0.5</v>
      </c>
      <c r="N3" s="23">
        <f>M3*$B$6</f>
        <v>50000</v>
      </c>
      <c r="O3" s="14">
        <f>O2+0.0025</f>
        <v>0.005</v>
      </c>
      <c r="P3" s="15">
        <f aca="true" t="shared" si="3" ref="P3:P66">NORMINV(O3,0,1)</f>
        <v>-2.5758293035489155</v>
      </c>
      <c r="Q3" s="4">
        <v>0.0058</v>
      </c>
      <c r="R3" s="4">
        <f t="shared" si="2"/>
        <v>0.012453898858991508</v>
      </c>
      <c r="S3" s="3"/>
    </row>
    <row r="4" spans="1:19" ht="12" thickTop="1">
      <c r="A4" s="9" t="s">
        <v>2</v>
      </c>
      <c r="B4" s="11">
        <v>1</v>
      </c>
      <c r="C4" s="25">
        <f>1-B4</f>
        <v>0</v>
      </c>
      <c r="L4" s="4">
        <f t="shared" si="0"/>
        <v>-0.4</v>
      </c>
      <c r="M4" s="4">
        <f t="shared" si="1"/>
        <v>0.6</v>
      </c>
      <c r="N4" s="23">
        <f aca="true" t="shared" si="4" ref="N4:N21">M4*$B$6</f>
        <v>60000</v>
      </c>
      <c r="O4" s="14">
        <f aca="true" t="shared" si="5" ref="O4:O67">O3+0.0025</f>
        <v>0.0075</v>
      </c>
      <c r="P4" s="15">
        <f t="shared" si="3"/>
        <v>-2.4323790585844547</v>
      </c>
      <c r="Q4" s="4">
        <v>0.0192</v>
      </c>
      <c r="R4" s="4">
        <f t="shared" si="2"/>
        <v>0.024478358075800788</v>
      </c>
      <c r="S4" s="3"/>
    </row>
    <row r="5" spans="1:19" ht="11.25">
      <c r="A5" s="9" t="s">
        <v>5</v>
      </c>
      <c r="B5" s="11">
        <v>0.1</v>
      </c>
      <c r="C5" s="18"/>
      <c r="L5" s="4">
        <f t="shared" si="0"/>
        <v>-0.30000000000000004</v>
      </c>
      <c r="M5" s="4">
        <f t="shared" si="1"/>
        <v>0.7</v>
      </c>
      <c r="N5" s="23">
        <f t="shared" si="4"/>
        <v>70000</v>
      </c>
      <c r="O5" s="14">
        <f t="shared" si="5"/>
        <v>0.01</v>
      </c>
      <c r="P5" s="15">
        <f t="shared" si="3"/>
        <v>-2.3263478740408488</v>
      </c>
      <c r="Q5" s="4">
        <v>0.0494</v>
      </c>
      <c r="R5" s="4">
        <f t="shared" si="2"/>
        <v>0.04502754766303485</v>
      </c>
      <c r="S5" s="3"/>
    </row>
    <row r="6" spans="1:19" ht="11.25">
      <c r="A6" s="9" t="s">
        <v>9</v>
      </c>
      <c r="B6" s="20">
        <v>100000</v>
      </c>
      <c r="C6" s="18"/>
      <c r="L6" s="4">
        <f t="shared" si="0"/>
        <v>-0.2</v>
      </c>
      <c r="M6" s="4">
        <f t="shared" si="1"/>
        <v>0.8</v>
      </c>
      <c r="N6" s="23">
        <f t="shared" si="4"/>
        <v>80000</v>
      </c>
      <c r="O6" s="14">
        <f t="shared" si="5"/>
        <v>0.0125</v>
      </c>
      <c r="P6" s="15">
        <f t="shared" si="3"/>
        <v>-2.2414027276049477</v>
      </c>
      <c r="Q6" s="4">
        <v>0.1</v>
      </c>
      <c r="R6" s="4">
        <f t="shared" si="2"/>
        <v>0.07762264612700087</v>
      </c>
      <c r="S6" s="3"/>
    </row>
    <row r="7" spans="1:19" ht="11.25">
      <c r="A7" s="9" t="s">
        <v>6</v>
      </c>
      <c r="B7" s="19">
        <v>40</v>
      </c>
      <c r="C7" s="18"/>
      <c r="L7" s="4">
        <f t="shared" si="0"/>
        <v>-0.1</v>
      </c>
      <c r="M7" s="4">
        <f t="shared" si="1"/>
        <v>0.9</v>
      </c>
      <c r="N7" s="23">
        <f t="shared" si="4"/>
        <v>90000</v>
      </c>
      <c r="O7" s="14">
        <f t="shared" si="5"/>
        <v>0.015000000000000001</v>
      </c>
      <c r="P7" s="15">
        <f t="shared" si="3"/>
        <v>-2.1700903775845566</v>
      </c>
      <c r="Q7" s="4">
        <v>0.1644</v>
      </c>
      <c r="R7" s="4">
        <f t="shared" si="2"/>
        <v>0.12561135222279873</v>
      </c>
      <c r="S7" s="3"/>
    </row>
    <row r="8" spans="1:19" ht="11.25" customHeight="1" thickBot="1">
      <c r="A8" s="9" t="s">
        <v>7</v>
      </c>
      <c r="B8" s="19">
        <v>5000</v>
      </c>
      <c r="C8" s="32">
        <v>5000</v>
      </c>
      <c r="L8" s="4">
        <v>0</v>
      </c>
      <c r="M8" s="4">
        <f t="shared" si="1"/>
        <v>1</v>
      </c>
      <c r="N8" s="23">
        <f t="shared" si="4"/>
        <v>100000</v>
      </c>
      <c r="O8" s="14">
        <f t="shared" si="5"/>
        <v>0.0175</v>
      </c>
      <c r="P8" s="15">
        <f t="shared" si="3"/>
        <v>-2.10835839916911</v>
      </c>
      <c r="Q8" s="4">
        <v>0.245</v>
      </c>
      <c r="R8" s="4">
        <f t="shared" si="2"/>
        <v>0.1911889511004048</v>
      </c>
      <c r="S8" s="3"/>
    </row>
    <row r="9" spans="1:19" ht="11.25">
      <c r="A9" s="37"/>
      <c r="B9" s="38" t="s">
        <v>23</v>
      </c>
      <c r="C9" s="39"/>
      <c r="D9" s="39"/>
      <c r="E9" s="39"/>
      <c r="F9" s="40"/>
      <c r="G9" s="50" t="s">
        <v>21</v>
      </c>
      <c r="H9" s="39"/>
      <c r="I9" s="54" t="str">
        <f>"(over "&amp;TEXT(B8,"0")&amp;" iterations)"</f>
        <v>(over 5000 iterations)</v>
      </c>
      <c r="J9" s="40"/>
      <c r="L9" s="4">
        <f>L8+$M$23</f>
        <v>0.1</v>
      </c>
      <c r="M9" s="4">
        <f t="shared" si="1"/>
        <v>1.1</v>
      </c>
      <c r="N9" s="23">
        <f t="shared" si="4"/>
        <v>110000.00000000001</v>
      </c>
      <c r="O9" s="14">
        <f t="shared" si="5"/>
        <v>0.02</v>
      </c>
      <c r="P9" s="15">
        <f t="shared" si="3"/>
        <v>-2.053748910631824</v>
      </c>
      <c r="Q9" s="4">
        <v>0.3376</v>
      </c>
      <c r="R9" s="4">
        <f t="shared" si="2"/>
        <v>0.2743657460293245</v>
      </c>
      <c r="S9" s="3"/>
    </row>
    <row r="10" spans="1:19" ht="11.25">
      <c r="A10" s="41" t="s">
        <v>10</v>
      </c>
      <c r="B10" s="33">
        <f>SUMPRODUCT(B4:C4,B2:C2)</f>
        <v>0.1</v>
      </c>
      <c r="C10" s="34" t="s">
        <v>18</v>
      </c>
      <c r="D10" s="35">
        <f>(1+B10)^(1/12)-1</f>
        <v>0.007974140428903764</v>
      </c>
      <c r="E10" s="36">
        <f>B7*D10</f>
        <v>0.31896561715615057</v>
      </c>
      <c r="F10" s="52" t="str">
        <f>TEXT(B7,"0")&amp;" months"</f>
        <v>40 months</v>
      </c>
      <c r="G10" s="46"/>
      <c r="H10" s="34" t="s">
        <v>19</v>
      </c>
      <c r="I10" s="36">
        <v>0.30994655505912794</v>
      </c>
      <c r="J10" s="53" t="str">
        <f>TEXT(B7,"0")&amp;" months"</f>
        <v>40 months</v>
      </c>
      <c r="L10" s="4">
        <f>L9+$M$23</f>
        <v>0.2</v>
      </c>
      <c r="M10" s="4">
        <f t="shared" si="1"/>
        <v>1.2</v>
      </c>
      <c r="N10" s="23">
        <f t="shared" si="4"/>
        <v>120000</v>
      </c>
      <c r="O10" s="14">
        <f t="shared" si="5"/>
        <v>0.0225</v>
      </c>
      <c r="P10" s="15">
        <f t="shared" si="3"/>
        <v>-2.004654461765096</v>
      </c>
      <c r="Q10" s="4">
        <v>0.4276</v>
      </c>
      <c r="R10" s="4">
        <f t="shared" si="2"/>
        <v>0.37228755168273264</v>
      </c>
      <c r="S10" s="3"/>
    </row>
    <row r="11" spans="1:19" ht="12" thickBot="1">
      <c r="A11" s="42" t="s">
        <v>11</v>
      </c>
      <c r="B11" s="43">
        <f>SQRT(B4^2*B3^2+C4^2*C3^2+2*B4*C4*B5*B3*C3)</f>
        <v>0.2</v>
      </c>
      <c r="C11" s="44" t="s">
        <v>18</v>
      </c>
      <c r="D11" s="45">
        <f>B11/SQRT(12)</f>
        <v>0.05773502691896258</v>
      </c>
      <c r="E11" s="48">
        <f>D11*SQRT(40)</f>
        <v>0.36514837167011077</v>
      </c>
      <c r="F11" s="51" t="str">
        <f>TEXT(B7,"0")&amp;" months"</f>
        <v>40 months</v>
      </c>
      <c r="G11" s="47"/>
      <c r="H11" s="44" t="s">
        <v>20</v>
      </c>
      <c r="I11" s="48">
        <v>0.3538988505069939</v>
      </c>
      <c r="J11" s="49" t="str">
        <f>TEXT(B7,"0")&amp;" months"</f>
        <v>40 months</v>
      </c>
      <c r="L11" s="4">
        <f>L10+$M$23</f>
        <v>0.30000000000000004</v>
      </c>
      <c r="M11" s="4">
        <f t="shared" si="1"/>
        <v>1.3</v>
      </c>
      <c r="N11" s="23">
        <f t="shared" si="4"/>
        <v>130000</v>
      </c>
      <c r="O11" s="14">
        <f t="shared" si="5"/>
        <v>0.024999999999999998</v>
      </c>
      <c r="P11" s="15">
        <f t="shared" si="3"/>
        <v>-1.9599639845400545</v>
      </c>
      <c r="Q11" s="4">
        <v>0.5158</v>
      </c>
      <c r="R11" s="4">
        <f t="shared" si="2"/>
        <v>0.4792884574476396</v>
      </c>
      <c r="S11" s="3"/>
    </row>
    <row r="12" spans="12:19" ht="11.25" customHeight="1">
      <c r="L12" s="4">
        <f>L11+$M$23</f>
        <v>0.4</v>
      </c>
      <c r="M12" s="4">
        <f t="shared" si="1"/>
        <v>1.4</v>
      </c>
      <c r="N12" s="23">
        <f t="shared" si="4"/>
        <v>140000</v>
      </c>
      <c r="O12" s="14">
        <f t="shared" si="5"/>
        <v>0.027499999999999997</v>
      </c>
      <c r="P12" s="15">
        <f t="shared" si="3"/>
        <v>-1.9188762262165762</v>
      </c>
      <c r="Q12" s="4">
        <v>0.5974</v>
      </c>
      <c r="R12" s="4">
        <f t="shared" si="2"/>
        <v>0.5878126190182736</v>
      </c>
      <c r="S12" s="3"/>
    </row>
    <row r="13" spans="2:19" ht="11.25">
      <c r="B13" s="2"/>
      <c r="L13" s="4">
        <f>L12+$M$23</f>
        <v>0.5</v>
      </c>
      <c r="M13" s="4">
        <f t="shared" si="1"/>
        <v>1.5</v>
      </c>
      <c r="N13" s="23">
        <f t="shared" si="4"/>
        <v>150000</v>
      </c>
      <c r="O13" s="14">
        <f t="shared" si="5"/>
        <v>0.029999999999999995</v>
      </c>
      <c r="P13" s="15">
        <f t="shared" si="3"/>
        <v>-1.880793608151254</v>
      </c>
      <c r="Q13" s="4">
        <v>0.6682</v>
      </c>
      <c r="R13" s="4">
        <f t="shared" si="2"/>
        <v>0.6899762666514422</v>
      </c>
      <c r="S13" s="3"/>
    </row>
    <row r="14" spans="2:19" ht="11.25">
      <c r="B14" s="2"/>
      <c r="L14" s="4">
        <f aca="true" t="shared" si="6" ref="L14:L21">L13+$M$23</f>
        <v>0.6</v>
      </c>
      <c r="M14" s="4">
        <f t="shared" si="1"/>
        <v>1.6</v>
      </c>
      <c r="N14" s="23">
        <f t="shared" si="4"/>
        <v>160000</v>
      </c>
      <c r="O14" s="14">
        <f t="shared" si="5"/>
        <v>0.032499999999999994</v>
      </c>
      <c r="P14" s="15">
        <f t="shared" si="3"/>
        <v>-1.8452581167555016</v>
      </c>
      <c r="Q14" s="4">
        <v>0.7316</v>
      </c>
      <c r="R14" s="4">
        <f t="shared" si="2"/>
        <v>0.7792445566521491</v>
      </c>
      <c r="S14" s="3"/>
    </row>
    <row r="15" spans="12:19" ht="11.25">
      <c r="L15" s="4">
        <f t="shared" si="6"/>
        <v>0.7</v>
      </c>
      <c r="M15" s="4">
        <f t="shared" si="1"/>
        <v>1.7</v>
      </c>
      <c r="N15" s="23">
        <f t="shared" si="4"/>
        <v>170000</v>
      </c>
      <c r="O15" s="14">
        <f t="shared" si="5"/>
        <v>0.034999999999999996</v>
      </c>
      <c r="P15" s="15">
        <f t="shared" si="3"/>
        <v>-1.8119106729525982</v>
      </c>
      <c r="Q15" s="4">
        <v>0.7832</v>
      </c>
      <c r="R15" s="4">
        <f t="shared" si="2"/>
        <v>0.8516429134342995</v>
      </c>
      <c r="S15" s="3"/>
    </row>
    <row r="16" spans="12:19" ht="11.25">
      <c r="L16" s="4">
        <f t="shared" si="6"/>
        <v>0.7999999999999999</v>
      </c>
      <c r="M16" s="4">
        <f t="shared" si="1"/>
        <v>1.7999999999999998</v>
      </c>
      <c r="N16" s="23">
        <f t="shared" si="4"/>
        <v>179999.99999999997</v>
      </c>
      <c r="O16" s="14">
        <f t="shared" si="5"/>
        <v>0.0375</v>
      </c>
      <c r="P16" s="15">
        <f t="shared" si="3"/>
        <v>-1.780464341692026</v>
      </c>
      <c r="Q16" s="4">
        <v>0.8222</v>
      </c>
      <c r="R16" s="4">
        <f t="shared" si="2"/>
        <v>0.9061421668407086</v>
      </c>
      <c r="S16" s="3"/>
    </row>
    <row r="17" spans="12:19" ht="11.25">
      <c r="L17" s="4">
        <f t="shared" si="6"/>
        <v>0.8999999999999999</v>
      </c>
      <c r="M17" s="4">
        <f t="shared" si="1"/>
        <v>1.9</v>
      </c>
      <c r="N17" s="23">
        <f t="shared" si="4"/>
        <v>190000</v>
      </c>
      <c r="O17" s="14">
        <f t="shared" si="5"/>
        <v>0.04</v>
      </c>
      <c r="P17" s="15">
        <f t="shared" si="3"/>
        <v>-1.7506860712521712</v>
      </c>
      <c r="Q17" s="4">
        <v>0.8624</v>
      </c>
      <c r="R17" s="4">
        <f t="shared" si="2"/>
        <v>0.9442208846516713</v>
      </c>
      <c r="S17" s="3"/>
    </row>
    <row r="18" spans="12:19" ht="11.25">
      <c r="L18" s="4">
        <f t="shared" si="6"/>
        <v>0.9999999999999999</v>
      </c>
      <c r="M18" s="4">
        <f t="shared" si="1"/>
        <v>2</v>
      </c>
      <c r="N18" s="23">
        <f t="shared" si="4"/>
        <v>200000</v>
      </c>
      <c r="O18" s="14">
        <f t="shared" si="5"/>
        <v>0.0425</v>
      </c>
      <c r="P18" s="15">
        <f t="shared" si="3"/>
        <v>-1.7223838902526913</v>
      </c>
      <c r="Q18" s="4">
        <v>0.8926</v>
      </c>
      <c r="R18" s="4">
        <f t="shared" si="2"/>
        <v>0.9689155678210088</v>
      </c>
      <c r="S18" s="3"/>
    </row>
    <row r="19" spans="12:19" ht="11.25">
      <c r="L19" s="4">
        <f t="shared" si="6"/>
        <v>1.0999999999999999</v>
      </c>
      <c r="M19" s="4">
        <f t="shared" si="1"/>
        <v>2.0999999999999996</v>
      </c>
      <c r="N19" s="23">
        <f t="shared" si="4"/>
        <v>209999.99999999997</v>
      </c>
      <c r="O19" s="14">
        <f t="shared" si="5"/>
        <v>0.045000000000000005</v>
      </c>
      <c r="P19" s="15">
        <f t="shared" si="3"/>
        <v>-1.6953977102721378</v>
      </c>
      <c r="Q19" s="4">
        <v>0.9164</v>
      </c>
      <c r="R19" s="4">
        <f t="shared" si="2"/>
        <v>0.9837801713076373</v>
      </c>
      <c r="S19" s="3"/>
    </row>
    <row r="20" spans="12:19" ht="11.25">
      <c r="L20" s="4">
        <f t="shared" si="6"/>
        <v>1.2</v>
      </c>
      <c r="M20" s="4">
        <f t="shared" si="1"/>
        <v>2.2</v>
      </c>
      <c r="N20" s="23">
        <f t="shared" si="4"/>
        <v>220000.00000000003</v>
      </c>
      <c r="O20" s="14">
        <f t="shared" si="5"/>
        <v>0.04750000000000001</v>
      </c>
      <c r="P20" s="15">
        <f t="shared" si="3"/>
        <v>-1.6695925772881872</v>
      </c>
      <c r="Q20" s="4">
        <v>0.9354</v>
      </c>
      <c r="R20" s="4">
        <f t="shared" si="2"/>
        <v>0.9920850093800829</v>
      </c>
      <c r="S20" s="3"/>
    </row>
    <row r="21" spans="12:19" ht="11.25">
      <c r="L21" s="4">
        <f t="shared" si="6"/>
        <v>1.3</v>
      </c>
      <c r="M21" s="4">
        <f t="shared" si="1"/>
        <v>2.3</v>
      </c>
      <c r="N21" s="23">
        <f t="shared" si="4"/>
        <v>229999.99999999997</v>
      </c>
      <c r="O21" s="14">
        <f t="shared" si="5"/>
        <v>0.05000000000000001</v>
      </c>
      <c r="P21" s="15">
        <f t="shared" si="3"/>
        <v>-1.6448536269514742</v>
      </c>
      <c r="Q21" s="4">
        <v>0.9488</v>
      </c>
      <c r="R21" s="4">
        <f t="shared" si="2"/>
        <v>0.996391625035957</v>
      </c>
      <c r="S21" s="3"/>
    </row>
    <row r="22" spans="8:19" ht="11.25">
      <c r="H22" s="4"/>
      <c r="I22" s="28"/>
      <c r="M22" s="22"/>
      <c r="N22" s="21"/>
      <c r="O22" s="14">
        <f t="shared" si="5"/>
        <v>0.05250000000000001</v>
      </c>
      <c r="P22" s="15">
        <f t="shared" si="3"/>
        <v>-1.621082250852408</v>
      </c>
      <c r="S22" s="27"/>
    </row>
    <row r="23" spans="8:19" ht="11.25">
      <c r="H23" s="4"/>
      <c r="I23" s="28"/>
      <c r="L23" t="s">
        <v>17</v>
      </c>
      <c r="M23">
        <f>INT(100*6*$E$11/20)/100</f>
        <v>0.1</v>
      </c>
      <c r="O23" s="14">
        <f t="shared" si="5"/>
        <v>0.055000000000000014</v>
      </c>
      <c r="P23" s="15">
        <f t="shared" si="3"/>
        <v>-1.598193139922817</v>
      </c>
      <c r="S23" s="27"/>
    </row>
    <row r="24" spans="8:19" ht="11.25">
      <c r="H24" s="26"/>
      <c r="I24" s="28"/>
      <c r="O24" s="14">
        <f t="shared" si="5"/>
        <v>0.057500000000000016</v>
      </c>
      <c r="P24" s="15">
        <f t="shared" si="3"/>
        <v>-1.5761119739866594</v>
      </c>
      <c r="S24" s="27"/>
    </row>
    <row r="25" spans="8:19" ht="11.25">
      <c r="H25" s="29"/>
      <c r="I25" s="30"/>
      <c r="O25" s="14">
        <f t="shared" si="5"/>
        <v>0.06000000000000002</v>
      </c>
      <c r="P25" s="15">
        <f t="shared" si="3"/>
        <v>-1.5547735945968548</v>
      </c>
      <c r="S25" s="27"/>
    </row>
    <row r="26" spans="8:19" ht="11.25">
      <c r="H26" s="4"/>
      <c r="I26" s="28"/>
      <c r="O26" s="14">
        <f t="shared" si="5"/>
        <v>0.06250000000000001</v>
      </c>
      <c r="P26" s="15">
        <f t="shared" si="3"/>
        <v>-1.5341205443525454</v>
      </c>
      <c r="S26" s="27"/>
    </row>
    <row r="27" spans="8:19" ht="11.25">
      <c r="H27" s="4"/>
      <c r="I27" s="28"/>
      <c r="O27" s="14">
        <f t="shared" si="5"/>
        <v>0.06500000000000002</v>
      </c>
      <c r="P27" s="15">
        <f t="shared" si="3"/>
        <v>-1.5141018876192835</v>
      </c>
      <c r="S27" s="27"/>
    </row>
    <row r="28" spans="8:19" ht="11.25">
      <c r="H28" s="4"/>
      <c r="I28" s="28"/>
      <c r="O28" s="14">
        <f t="shared" si="5"/>
        <v>0.06750000000000002</v>
      </c>
      <c r="P28" s="15">
        <f t="shared" si="3"/>
        <v>-1.4946722498066207</v>
      </c>
      <c r="S28" s="27"/>
    </row>
    <row r="29" spans="1:19" ht="11.25">
      <c r="A29" s="31" t="str">
        <f>"Probability that Portfolio changes by LESS than R% in "&amp;TEXT(B7,"0")&amp;" months"</f>
        <v>Probability that Portfolio changes by LESS than R% in 40 months</v>
      </c>
      <c r="H29" s="4"/>
      <c r="I29" s="28"/>
      <c r="O29" s="14">
        <f t="shared" si="5"/>
        <v>0.07000000000000002</v>
      </c>
      <c r="P29" s="15">
        <f t="shared" si="3"/>
        <v>-1.475791028179172</v>
      </c>
      <c r="S29" s="27"/>
    </row>
    <row r="30" spans="1:19" ht="11.25">
      <c r="A30" s="31" t="str">
        <f>"Monte Carlo Probability that Portfolio is LESS than $X in "&amp;TEXT(B7,"0")&amp;" months"</f>
        <v>Monte Carlo Probability that Portfolio is LESS than $X in 40 months</v>
      </c>
      <c r="H30" s="4"/>
      <c r="I30" s="28"/>
      <c r="O30" s="14">
        <f t="shared" si="5"/>
        <v>0.07250000000000002</v>
      </c>
      <c r="P30" s="15">
        <f t="shared" si="3"/>
        <v>-1.4574217385976511</v>
      </c>
      <c r="S30" s="27"/>
    </row>
    <row r="31" spans="8:19" ht="11.25">
      <c r="H31" s="4"/>
      <c r="I31" s="28"/>
      <c r="O31" s="14">
        <f t="shared" si="5"/>
        <v>0.07500000000000002</v>
      </c>
      <c r="P31" s="15">
        <f t="shared" si="3"/>
        <v>-1.4395314709384568</v>
      </c>
      <c r="S31" s="27"/>
    </row>
    <row r="32" spans="8:19" ht="11.25">
      <c r="H32" s="4"/>
      <c r="I32" s="28"/>
      <c r="O32" s="14">
        <f t="shared" si="5"/>
        <v>0.07750000000000003</v>
      </c>
      <c r="P32" s="15">
        <f t="shared" si="3"/>
        <v>-1.42209043212232</v>
      </c>
      <c r="S32" s="27"/>
    </row>
    <row r="33" spans="8:19" ht="11.25">
      <c r="H33" s="4"/>
      <c r="I33" s="28"/>
      <c r="O33" s="14">
        <f t="shared" si="5"/>
        <v>0.08000000000000003</v>
      </c>
      <c r="P33" s="15">
        <f t="shared" si="3"/>
        <v>-1.4050715603096329</v>
      </c>
      <c r="S33" s="27"/>
    </row>
    <row r="34" spans="8:19" ht="11.25">
      <c r="H34" s="4"/>
      <c r="I34" s="28"/>
      <c r="O34" s="14">
        <f t="shared" si="5"/>
        <v>0.08250000000000003</v>
      </c>
      <c r="P34" s="15">
        <f t="shared" si="3"/>
        <v>-1.3884501973191465</v>
      </c>
      <c r="S34" s="27"/>
    </row>
    <row r="35" spans="8:19" ht="11.25">
      <c r="H35" s="4"/>
      <c r="I35" s="28"/>
      <c r="O35" s="14">
        <f t="shared" si="5"/>
        <v>0.08500000000000003</v>
      </c>
      <c r="P35" s="15">
        <f t="shared" si="3"/>
        <v>-1.3722038089987256</v>
      </c>
      <c r="S35" s="27"/>
    </row>
    <row r="36" spans="8:19" ht="11.25">
      <c r="H36" s="4"/>
      <c r="I36" s="28"/>
      <c r="O36" s="14">
        <f t="shared" si="5"/>
        <v>0.08750000000000004</v>
      </c>
      <c r="P36" s="15">
        <f t="shared" si="3"/>
        <v>-1.3563117453352471</v>
      </c>
      <c r="S36" s="27"/>
    </row>
    <row r="37" spans="8:19" ht="11.25">
      <c r="H37" s="4"/>
      <c r="I37" s="28"/>
      <c r="O37" s="14">
        <f t="shared" si="5"/>
        <v>0.09000000000000004</v>
      </c>
      <c r="P37" s="15">
        <f t="shared" si="3"/>
        <v>-1.3407550336902156</v>
      </c>
      <c r="S37" s="27"/>
    </row>
    <row r="38" spans="8:19" ht="11.25">
      <c r="H38" s="4"/>
      <c r="I38" s="28"/>
      <c r="O38" s="14">
        <f t="shared" si="5"/>
        <v>0.09250000000000004</v>
      </c>
      <c r="P38" s="15">
        <f t="shared" si="3"/>
        <v>-1.3255161998000577</v>
      </c>
      <c r="S38" s="27"/>
    </row>
    <row r="39" spans="8:19" ht="11.25">
      <c r="H39" s="4"/>
      <c r="I39" s="28"/>
      <c r="O39" s="14">
        <f t="shared" si="5"/>
        <v>0.09500000000000004</v>
      </c>
      <c r="P39" s="15">
        <f t="shared" si="3"/>
        <v>-1.3105791121681287</v>
      </c>
      <c r="S39" s="27"/>
    </row>
    <row r="40" spans="8:19" ht="11.25">
      <c r="H40" s="4"/>
      <c r="I40" s="28"/>
      <c r="O40" s="14">
        <f t="shared" si="5"/>
        <v>0.09750000000000004</v>
      </c>
      <c r="P40" s="15">
        <f t="shared" si="3"/>
        <v>-1.2959288462604261</v>
      </c>
      <c r="S40" s="27"/>
    </row>
    <row r="41" spans="8:19" ht="11.25">
      <c r="H41" s="4"/>
      <c r="I41" s="28"/>
      <c r="O41" s="14">
        <f t="shared" si="5"/>
        <v>0.10000000000000005</v>
      </c>
      <c r="P41" s="15">
        <f t="shared" si="3"/>
        <v>-1.2815515655446004</v>
      </c>
      <c r="S41" s="27"/>
    </row>
    <row r="42" spans="8:19" ht="11.25">
      <c r="H42" s="4"/>
      <c r="I42" s="28"/>
      <c r="O42" s="14">
        <f t="shared" si="5"/>
        <v>0.10250000000000005</v>
      </c>
      <c r="P42" s="15">
        <f t="shared" si="3"/>
        <v>-1.2674344169169043</v>
      </c>
      <c r="S42" s="27"/>
    </row>
    <row r="43" spans="8:19" ht="11.25">
      <c r="H43" s="4"/>
      <c r="I43" s="28"/>
      <c r="O43" s="14">
        <f t="shared" si="5"/>
        <v>0.10500000000000005</v>
      </c>
      <c r="P43" s="15">
        <f t="shared" si="3"/>
        <v>-1.2535654384704507</v>
      </c>
      <c r="S43" s="27"/>
    </row>
    <row r="44" spans="8:19" ht="11.25">
      <c r="H44" s="4"/>
      <c r="I44" s="28"/>
      <c r="O44" s="14">
        <f t="shared" si="5"/>
        <v>0.10750000000000005</v>
      </c>
      <c r="P44" s="15">
        <f t="shared" si="3"/>
        <v>-1.2399334778907378</v>
      </c>
      <c r="S44" s="27"/>
    </row>
    <row r="45" spans="8:19" ht="11.25">
      <c r="H45" s="4"/>
      <c r="I45" s="28"/>
      <c r="O45" s="14">
        <f t="shared" si="5"/>
        <v>0.11000000000000006</v>
      </c>
      <c r="P45" s="15">
        <f t="shared" si="3"/>
        <v>-1.22652812003661</v>
      </c>
      <c r="S45" s="27"/>
    </row>
    <row r="46" spans="8:19" ht="11.25">
      <c r="H46" s="4"/>
      <c r="I46" s="28"/>
      <c r="O46" s="14">
        <f t="shared" si="5"/>
        <v>0.11250000000000006</v>
      </c>
      <c r="P46" s="15">
        <f t="shared" si="3"/>
        <v>-1.2133396224885171</v>
      </c>
      <c r="S46" s="27"/>
    </row>
    <row r="47" spans="8:19" ht="11.25">
      <c r="H47" s="4"/>
      <c r="I47" s="28"/>
      <c r="O47" s="14">
        <f t="shared" si="5"/>
        <v>0.11500000000000006</v>
      </c>
      <c r="P47" s="15">
        <f t="shared" si="3"/>
        <v>-1.2003588580308588</v>
      </c>
      <c r="S47" s="27"/>
    </row>
    <row r="48" spans="8:19" ht="11.25">
      <c r="H48" s="4"/>
      <c r="I48" s="28"/>
      <c r="O48" s="14">
        <f t="shared" si="5"/>
        <v>0.11750000000000006</v>
      </c>
      <c r="P48" s="15">
        <f t="shared" si="3"/>
        <v>-1.1875772631885777</v>
      </c>
      <c r="S48" s="27"/>
    </row>
    <row r="49" spans="8:19" ht="11.25">
      <c r="H49" s="4"/>
      <c r="I49" s="28"/>
      <c r="O49" s="14">
        <f t="shared" si="5"/>
        <v>0.12000000000000006</v>
      </c>
      <c r="P49" s="15">
        <f t="shared" si="3"/>
        <v>-1.1749867920660897</v>
      </c>
      <c r="S49" s="27"/>
    </row>
    <row r="50" spans="8:19" ht="11.25">
      <c r="H50" s="4"/>
      <c r="I50" s="28"/>
      <c r="O50" s="14">
        <f t="shared" si="5"/>
        <v>0.12250000000000007</v>
      </c>
      <c r="P50" s="15">
        <f t="shared" si="3"/>
        <v>-1.162579874843622</v>
      </c>
      <c r="S50" s="27"/>
    </row>
    <row r="51" spans="8:19" ht="11.25">
      <c r="H51" s="4"/>
      <c r="I51" s="28"/>
      <c r="O51" s="14">
        <f t="shared" si="5"/>
        <v>0.12500000000000006</v>
      </c>
      <c r="P51" s="15">
        <f t="shared" si="3"/>
        <v>-1.1503493803760083</v>
      </c>
      <c r="S51" s="27"/>
    </row>
    <row r="52" spans="8:19" ht="11.25">
      <c r="H52" s="4"/>
      <c r="I52" s="28"/>
      <c r="O52" s="14">
        <f t="shared" si="5"/>
        <v>0.12750000000000006</v>
      </c>
      <c r="P52" s="15">
        <f t="shared" si="3"/>
        <v>-1.138288582414798</v>
      </c>
      <c r="S52" s="27"/>
    </row>
    <row r="53" spans="8:19" ht="11.25">
      <c r="H53" s="4"/>
      <c r="I53" s="28"/>
      <c r="O53" s="14">
        <f t="shared" si="5"/>
        <v>0.13000000000000006</v>
      </c>
      <c r="P53" s="15">
        <f t="shared" si="3"/>
        <v>-1.126391129038801</v>
      </c>
      <c r="S53" s="27"/>
    </row>
    <row r="54" spans="8:19" ht="11.25">
      <c r="H54" s="4"/>
      <c r="I54" s="28"/>
      <c r="O54" s="14">
        <f t="shared" si="5"/>
        <v>0.13250000000000006</v>
      </c>
      <c r="P54" s="15">
        <f t="shared" si="3"/>
        <v>-1.1146510149326598</v>
      </c>
      <c r="S54" s="27"/>
    </row>
    <row r="55" spans="8:19" ht="11.25">
      <c r="H55" s="4"/>
      <c r="I55" s="28"/>
      <c r="O55" s="14">
        <f t="shared" si="5"/>
        <v>0.13500000000000006</v>
      </c>
      <c r="P55" s="15">
        <f t="shared" si="3"/>
        <v>-1.1030625561995966</v>
      </c>
      <c r="S55" s="27"/>
    </row>
    <row r="56" spans="8:19" ht="11.25">
      <c r="H56" s="4"/>
      <c r="I56" s="28"/>
      <c r="O56" s="14">
        <f t="shared" si="5"/>
        <v>0.13750000000000007</v>
      </c>
      <c r="P56" s="15">
        <f t="shared" si="3"/>
        <v>-1.0916203674341682</v>
      </c>
      <c r="S56" s="27"/>
    </row>
    <row r="57" spans="15:19" ht="11.25">
      <c r="O57" s="14">
        <f t="shared" si="5"/>
        <v>0.14000000000000007</v>
      </c>
      <c r="P57" s="15">
        <f t="shared" si="3"/>
        <v>-1.080319340814956</v>
      </c>
      <c r="S57" s="27"/>
    </row>
    <row r="58" spans="15:19" ht="11.25">
      <c r="O58" s="14">
        <f t="shared" si="5"/>
        <v>0.14250000000000007</v>
      </c>
      <c r="P58" s="15">
        <f t="shared" si="3"/>
        <v>-1.0691546270064722</v>
      </c>
      <c r="S58" s="27"/>
    </row>
    <row r="59" spans="15:19" ht="11.25">
      <c r="O59" s="14">
        <f t="shared" si="5"/>
        <v>0.14500000000000007</v>
      </c>
      <c r="P59" s="15">
        <f t="shared" si="3"/>
        <v>-1.0581216176847765</v>
      </c>
      <c r="S59" s="27"/>
    </row>
    <row r="60" spans="15:19" ht="11.25">
      <c r="O60" s="14">
        <f t="shared" si="5"/>
        <v>0.14750000000000008</v>
      </c>
      <c r="P60" s="15">
        <f t="shared" si="3"/>
        <v>-1.047215929523238</v>
      </c>
      <c r="S60" s="27"/>
    </row>
    <row r="61" spans="15:19" ht="11.25">
      <c r="O61" s="14">
        <f t="shared" si="5"/>
        <v>0.15000000000000008</v>
      </c>
      <c r="P61" s="15">
        <f t="shared" si="3"/>
        <v>-1.0364333894937898</v>
      </c>
      <c r="S61" s="27"/>
    </row>
    <row r="62" spans="15:19" ht="11.25">
      <c r="O62" s="14">
        <f t="shared" si="5"/>
        <v>0.15250000000000008</v>
      </c>
      <c r="P62" s="15">
        <f t="shared" si="3"/>
        <v>-1.0257700213555494</v>
      </c>
      <c r="S62" s="27"/>
    </row>
    <row r="63" spans="15:19" ht="11.25">
      <c r="O63" s="14">
        <f t="shared" si="5"/>
        <v>0.15500000000000008</v>
      </c>
      <c r="P63" s="15">
        <f t="shared" si="3"/>
        <v>-1.0152220332170274</v>
      </c>
      <c r="S63" s="27"/>
    </row>
    <row r="64" spans="15:19" ht="11.25">
      <c r="O64" s="14">
        <f t="shared" si="5"/>
        <v>0.15750000000000008</v>
      </c>
      <c r="P64" s="15">
        <f t="shared" si="3"/>
        <v>-1.004785806070705</v>
      </c>
      <c r="S64" s="27"/>
    </row>
    <row r="65" spans="15:19" ht="11.25">
      <c r="O65" s="14">
        <f t="shared" si="5"/>
        <v>0.1600000000000001</v>
      </c>
      <c r="P65" s="15">
        <f t="shared" si="3"/>
        <v>-0.9944578832097528</v>
      </c>
      <c r="S65" s="27"/>
    </row>
    <row r="66" spans="15:19" ht="11.25">
      <c r="O66" s="14">
        <f t="shared" si="5"/>
        <v>0.1625000000000001</v>
      </c>
      <c r="P66" s="15">
        <f t="shared" si="3"/>
        <v>-0.984234960446325</v>
      </c>
      <c r="S66" s="27"/>
    </row>
    <row r="67" spans="15:19" ht="11.25">
      <c r="O67" s="14">
        <f t="shared" si="5"/>
        <v>0.1650000000000001</v>
      </c>
      <c r="P67" s="15">
        <f aca="true" t="shared" si="7" ref="P67:P130">NORMINV(O67,0,1)</f>
        <v>-0.9741138770593092</v>
      </c>
      <c r="S67" s="27"/>
    </row>
    <row r="68" spans="15:19" ht="11.25">
      <c r="O68" s="14">
        <f aca="true" t="shared" si="8" ref="O68:O131">O67+0.0025</f>
        <v>0.1675000000000001</v>
      </c>
      <c r="P68" s="15">
        <f t="shared" si="7"/>
        <v>-0.9640916074069339</v>
      </c>
      <c r="S68" s="27"/>
    </row>
    <row r="69" spans="15:19" ht="11.25">
      <c r="O69" s="14">
        <f t="shared" si="8"/>
        <v>0.1700000000000001</v>
      </c>
      <c r="P69" s="15">
        <f t="shared" si="7"/>
        <v>-0.9541652531461946</v>
      </c>
      <c r="S69" s="27"/>
    </row>
    <row r="70" spans="15:19" ht="11.25">
      <c r="O70" s="14">
        <f t="shared" si="8"/>
        <v>0.1725000000000001</v>
      </c>
      <c r="P70" s="15">
        <f t="shared" si="7"/>
        <v>-0.9443320360069192</v>
      </c>
      <c r="S70" s="27"/>
    </row>
    <row r="71" spans="15:19" ht="11.25">
      <c r="O71" s="14">
        <f t="shared" si="8"/>
        <v>0.1750000000000001</v>
      </c>
      <c r="P71" s="15">
        <f t="shared" si="7"/>
        <v>-0.9345892910734794</v>
      </c>
      <c r="S71" s="27"/>
    </row>
    <row r="72" spans="15:19" ht="11.25">
      <c r="O72" s="14">
        <f t="shared" si="8"/>
        <v>0.1775000000000001</v>
      </c>
      <c r="P72" s="15">
        <f t="shared" si="7"/>
        <v>-0.9249344605317249</v>
      </c>
      <c r="S72" s="27"/>
    </row>
    <row r="73" spans="15:19" ht="11.25">
      <c r="O73" s="14">
        <f t="shared" si="8"/>
        <v>0.1800000000000001</v>
      </c>
      <c r="P73" s="15">
        <f t="shared" si="7"/>
        <v>-0.9153650878428137</v>
      </c>
      <c r="S73" s="27"/>
    </row>
    <row r="74" spans="15:19" ht="11.25">
      <c r="O74" s="14">
        <f t="shared" si="8"/>
        <v>0.1825000000000001</v>
      </c>
      <c r="P74" s="15">
        <f t="shared" si="7"/>
        <v>-0.9058788123092847</v>
      </c>
      <c r="S74" s="27"/>
    </row>
    <row r="75" spans="15:19" ht="11.25">
      <c r="O75" s="14">
        <f t="shared" si="8"/>
        <v>0.1850000000000001</v>
      </c>
      <c r="P75" s="15">
        <f t="shared" si="7"/>
        <v>-0.8964733640019156</v>
      </c>
      <c r="S75" s="27"/>
    </row>
    <row r="76" spans="15:19" ht="11.25">
      <c r="O76" s="14">
        <f t="shared" si="8"/>
        <v>0.1875000000000001</v>
      </c>
      <c r="P76" s="15">
        <f t="shared" si="7"/>
        <v>-0.8871465590188756</v>
      </c>
      <c r="S76" s="27"/>
    </row>
    <row r="77" spans="15:19" ht="11.25">
      <c r="O77" s="14">
        <f t="shared" si="8"/>
        <v>0.1900000000000001</v>
      </c>
      <c r="P77" s="15">
        <f t="shared" si="7"/>
        <v>-0.8778962950512281</v>
      </c>
      <c r="S77" s="27"/>
    </row>
    <row r="78" spans="15:19" ht="11.25">
      <c r="O78" s="14">
        <f t="shared" si="8"/>
        <v>0.19250000000000012</v>
      </c>
      <c r="P78" s="15">
        <f t="shared" si="7"/>
        <v>-0.8687205472312287</v>
      </c>
      <c r="S78" s="27"/>
    </row>
    <row r="79" spans="15:19" ht="11.25">
      <c r="O79" s="14">
        <f t="shared" si="8"/>
        <v>0.19500000000000012</v>
      </c>
      <c r="P79" s="15">
        <f t="shared" si="7"/>
        <v>-0.8596173642419107</v>
      </c>
      <c r="S79" s="27"/>
    </row>
    <row r="80" spans="15:19" ht="11.25">
      <c r="O80" s="14">
        <f t="shared" si="8"/>
        <v>0.19750000000000012</v>
      </c>
      <c r="P80" s="15">
        <f t="shared" si="7"/>
        <v>-0.8505848646683842</v>
      </c>
      <c r="S80" s="27"/>
    </row>
    <row r="81" spans="15:19" ht="11.25">
      <c r="O81" s="14">
        <f t="shared" si="8"/>
        <v>0.20000000000000012</v>
      </c>
      <c r="P81" s="15">
        <f t="shared" si="7"/>
        <v>-0.8416212335729141</v>
      </c>
      <c r="S81" s="27"/>
    </row>
    <row r="82" spans="15:19" ht="11.25">
      <c r="O82" s="14">
        <f t="shared" si="8"/>
        <v>0.20250000000000012</v>
      </c>
      <c r="P82" s="15">
        <f t="shared" si="7"/>
        <v>-0.8327247192774434</v>
      </c>
      <c r="S82" s="27"/>
    </row>
    <row r="83" spans="15:19" ht="11.25">
      <c r="O83" s="14">
        <f t="shared" si="8"/>
        <v>0.20500000000000013</v>
      </c>
      <c r="P83" s="15">
        <f t="shared" si="7"/>
        <v>-0.8238936303385569</v>
      </c>
      <c r="S83" s="27"/>
    </row>
    <row r="84" spans="15:19" ht="11.25">
      <c r="O84" s="14">
        <f t="shared" si="8"/>
        <v>0.20750000000000013</v>
      </c>
      <c r="P84" s="15">
        <f t="shared" si="7"/>
        <v>-0.8151263327011553</v>
      </c>
      <c r="S84" s="27"/>
    </row>
    <row r="85" spans="15:19" ht="11.25">
      <c r="O85" s="14">
        <f t="shared" si="8"/>
        <v>0.21000000000000013</v>
      </c>
      <c r="P85" s="15">
        <f t="shared" si="7"/>
        <v>-0.8064212470182399</v>
      </c>
      <c r="S85" s="27"/>
    </row>
    <row r="86" spans="15:19" ht="11.25">
      <c r="O86" s="14">
        <f t="shared" si="8"/>
        <v>0.21250000000000013</v>
      </c>
      <c r="P86" s="15">
        <f t="shared" si="7"/>
        <v>-0.7977768461252381</v>
      </c>
      <c r="S86" s="27"/>
    </row>
    <row r="87" spans="15:19" ht="11.25">
      <c r="O87" s="14">
        <f t="shared" si="8"/>
        <v>0.21500000000000014</v>
      </c>
      <c r="P87" s="15">
        <f t="shared" si="7"/>
        <v>-0.7891916526582217</v>
      </c>
      <c r="S87" s="27"/>
    </row>
    <row r="88" spans="15:19" ht="11.25">
      <c r="O88" s="14">
        <f t="shared" si="8"/>
        <v>0.21750000000000014</v>
      </c>
      <c r="P88" s="15">
        <f t="shared" si="7"/>
        <v>-0.7806642368062333</v>
      </c>
      <c r="S88" s="27"/>
    </row>
    <row r="89" spans="15:19" ht="11.25">
      <c r="O89" s="14">
        <f t="shared" si="8"/>
        <v>0.22000000000000014</v>
      </c>
      <c r="P89" s="15">
        <f t="shared" si="7"/>
        <v>-0.7721932141886845</v>
      </c>
      <c r="S89" s="27"/>
    </row>
    <row r="90" spans="15:19" ht="11.25">
      <c r="O90" s="14">
        <f t="shared" si="8"/>
        <v>0.22250000000000014</v>
      </c>
      <c r="P90" s="15">
        <f t="shared" si="7"/>
        <v>-0.7637772438495223</v>
      </c>
      <c r="S90" s="27"/>
    </row>
    <row r="91" spans="15:19" ht="11.25">
      <c r="O91" s="14">
        <f t="shared" si="8"/>
        <v>0.22500000000000014</v>
      </c>
      <c r="P91" s="15">
        <f t="shared" si="7"/>
        <v>-0.7554150263604686</v>
      </c>
      <c r="S91" s="27"/>
    </row>
    <row r="92" spans="15:19" ht="11.25">
      <c r="O92" s="14">
        <f t="shared" si="8"/>
        <v>0.22750000000000015</v>
      </c>
      <c r="P92" s="15">
        <f t="shared" si="7"/>
        <v>-0.747105302026245</v>
      </c>
      <c r="S92" s="27"/>
    </row>
    <row r="93" spans="15:19" ht="11.25">
      <c r="O93" s="14">
        <f t="shared" si="8"/>
        <v>0.23000000000000015</v>
      </c>
      <c r="P93" s="15">
        <f t="shared" si="7"/>
        <v>-0.7388468491852136</v>
      </c>
      <c r="S93" s="27"/>
    </row>
    <row r="94" spans="15:19" ht="11.25">
      <c r="O94" s="14">
        <f t="shared" si="8"/>
        <v>0.23250000000000015</v>
      </c>
      <c r="P94" s="15">
        <f t="shared" si="7"/>
        <v>-0.7306384825993724</v>
      </c>
      <c r="S94" s="27"/>
    </row>
    <row r="95" spans="15:19" ht="11.25">
      <c r="O95" s="14">
        <f t="shared" si="8"/>
        <v>0.23500000000000015</v>
      </c>
      <c r="P95" s="15">
        <f t="shared" si="7"/>
        <v>-0.7224790519280622</v>
      </c>
      <c r="S95" s="27"/>
    </row>
    <row r="96" spans="15:19" ht="11.25">
      <c r="O96" s="14">
        <f t="shared" si="8"/>
        <v>0.23750000000000016</v>
      </c>
      <c r="P96" s="15">
        <f t="shared" si="7"/>
        <v>-0.7143674402801872</v>
      </c>
      <c r="S96" s="27"/>
    </row>
    <row r="97" spans="15:19" ht="11.25">
      <c r="O97" s="14">
        <f t="shared" si="8"/>
        <v>0.24000000000000016</v>
      </c>
      <c r="P97" s="15">
        <f t="shared" si="7"/>
        <v>-0.706302562840087</v>
      </c>
      <c r="S97" s="27"/>
    </row>
    <row r="98" spans="15:19" ht="11.25">
      <c r="O98" s="14">
        <f t="shared" si="8"/>
        <v>0.24250000000000016</v>
      </c>
      <c r="P98" s="15">
        <f t="shared" si="7"/>
        <v>-0.6982833655625873</v>
      </c>
      <c r="S98" s="27"/>
    </row>
    <row r="99" spans="15:19" ht="11.25">
      <c r="O99" s="14">
        <f t="shared" si="8"/>
        <v>0.24500000000000016</v>
      </c>
      <c r="P99" s="15">
        <f t="shared" si="7"/>
        <v>-0.6903088239330337</v>
      </c>
      <c r="S99" s="27"/>
    </row>
    <row r="100" spans="15:19" ht="11.25">
      <c r="O100" s="14">
        <f t="shared" si="8"/>
        <v>0.24750000000000016</v>
      </c>
      <c r="P100" s="15">
        <f t="shared" si="7"/>
        <v>-0.6823779417884335</v>
      </c>
      <c r="S100" s="27"/>
    </row>
    <row r="101" spans="15:19" ht="11.25">
      <c r="O101" s="14">
        <f t="shared" si="8"/>
        <v>0.25000000000000017</v>
      </c>
      <c r="P101" s="15">
        <f t="shared" si="7"/>
        <v>-0.6744897501960812</v>
      </c>
      <c r="S101" s="27"/>
    </row>
    <row r="102" spans="15:19" ht="11.25">
      <c r="O102" s="14">
        <f t="shared" si="8"/>
        <v>0.25250000000000017</v>
      </c>
      <c r="P102" s="15">
        <f t="shared" si="7"/>
        <v>-0.666643306386306</v>
      </c>
      <c r="S102" s="27"/>
    </row>
    <row r="103" spans="15:19" ht="11.25">
      <c r="O103" s="14">
        <f t="shared" si="8"/>
        <v>0.25500000000000017</v>
      </c>
      <c r="P103" s="15">
        <f t="shared" si="7"/>
        <v>-0.6588376927361872</v>
      </c>
      <c r="S103" s="27"/>
    </row>
    <row r="104" spans="15:19" ht="11.25">
      <c r="O104" s="14">
        <f t="shared" si="8"/>
        <v>0.2575000000000002</v>
      </c>
      <c r="P104" s="15">
        <f t="shared" si="7"/>
        <v>-0.6510720158013259</v>
      </c>
      <c r="S104" s="27"/>
    </row>
    <row r="105" spans="15:19" ht="11.25">
      <c r="O105" s="14">
        <f t="shared" si="8"/>
        <v>0.2600000000000002</v>
      </c>
      <c r="P105" s="15">
        <f t="shared" si="7"/>
        <v>-0.6433454053929166</v>
      </c>
      <c r="S105" s="27"/>
    </row>
    <row r="106" spans="15:19" ht="11.25">
      <c r="O106" s="14">
        <f t="shared" si="8"/>
        <v>0.2625000000000002</v>
      </c>
      <c r="P106" s="15">
        <f t="shared" si="7"/>
        <v>-0.6356570136975821</v>
      </c>
      <c r="S106" s="27"/>
    </row>
    <row r="107" spans="15:19" ht="11.25">
      <c r="O107" s="14">
        <f t="shared" si="8"/>
        <v>0.2650000000000002</v>
      </c>
      <c r="P107" s="15">
        <f t="shared" si="7"/>
        <v>-0.628006014437569</v>
      </c>
      <c r="S107" s="27"/>
    </row>
    <row r="108" spans="15:19" ht="11.25">
      <c r="O108" s="14">
        <f t="shared" si="8"/>
        <v>0.2675000000000002</v>
      </c>
      <c r="P108" s="15">
        <f t="shared" si="7"/>
        <v>-0.6203916020690772</v>
      </c>
      <c r="S108" s="27"/>
    </row>
    <row r="109" spans="15:19" ht="11.25">
      <c r="O109" s="14">
        <f t="shared" si="8"/>
        <v>0.2700000000000002</v>
      </c>
      <c r="P109" s="15">
        <f t="shared" si="7"/>
        <v>-0.6128129910166267</v>
      </c>
      <c r="S109" s="27"/>
    </row>
    <row r="110" spans="15:19" ht="11.25">
      <c r="O110" s="14">
        <f t="shared" si="8"/>
        <v>0.2725000000000002</v>
      </c>
      <c r="P110" s="15">
        <f t="shared" si="7"/>
        <v>-0.605269414941509</v>
      </c>
      <c r="S110" s="27"/>
    </row>
    <row r="111" spans="15:19" ht="11.25">
      <c r="O111" s="14">
        <f t="shared" si="8"/>
        <v>0.2750000000000002</v>
      </c>
      <c r="P111" s="15">
        <f t="shared" si="7"/>
        <v>-0.5977601260424779</v>
      </c>
      <c r="S111" s="27"/>
    </row>
    <row r="112" spans="15:19" ht="11.25">
      <c r="O112" s="14">
        <f t="shared" si="8"/>
        <v>0.2775000000000002</v>
      </c>
      <c r="P112" s="15">
        <f t="shared" si="7"/>
        <v>-0.590284394386968</v>
      </c>
      <c r="S112" s="27"/>
    </row>
    <row r="113" spans="15:19" ht="11.25">
      <c r="O113" s="14">
        <f t="shared" si="8"/>
        <v>0.2800000000000002</v>
      </c>
      <c r="P113" s="15">
        <f t="shared" si="7"/>
        <v>-0.5828415072712159</v>
      </c>
      <c r="S113" s="27"/>
    </row>
    <row r="114" spans="15:19" ht="11.25">
      <c r="O114" s="14">
        <f t="shared" si="8"/>
        <v>0.2825000000000002</v>
      </c>
      <c r="P114" s="15">
        <f t="shared" si="7"/>
        <v>-0.5754307686077726</v>
      </c>
      <c r="S114" s="27"/>
    </row>
    <row r="115" spans="15:19" ht="11.25">
      <c r="O115" s="14">
        <f t="shared" si="8"/>
        <v>0.2850000000000002</v>
      </c>
      <c r="P115" s="15">
        <f t="shared" si="7"/>
        <v>-0.5680514983389822</v>
      </c>
      <c r="S115" s="27"/>
    </row>
    <row r="116" spans="15:19" ht="11.25">
      <c r="O116" s="14">
        <f t="shared" si="8"/>
        <v>0.2875000000000002</v>
      </c>
      <c r="P116" s="15">
        <f t="shared" si="7"/>
        <v>-0.560703031875083</v>
      </c>
      <c r="S116" s="27"/>
    </row>
    <row r="117" spans="15:19" ht="11.25">
      <c r="O117" s="14">
        <f t="shared" si="8"/>
        <v>0.2900000000000002</v>
      </c>
      <c r="P117" s="15">
        <f t="shared" si="7"/>
        <v>-0.5533847195556723</v>
      </c>
      <c r="S117" s="27"/>
    </row>
    <row r="118" spans="15:19" ht="11.25">
      <c r="O118" s="14">
        <f t="shared" si="8"/>
        <v>0.2925000000000002</v>
      </c>
      <c r="P118" s="15">
        <f t="shared" si="7"/>
        <v>-0.5460959261333553</v>
      </c>
      <c r="S118" s="27"/>
    </row>
    <row r="119" spans="15:19" ht="11.25">
      <c r="O119" s="14">
        <f t="shared" si="8"/>
        <v>0.2950000000000002</v>
      </c>
      <c r="P119" s="15">
        <f t="shared" si="7"/>
        <v>-0.5388360302784494</v>
      </c>
      <c r="S119" s="27"/>
    </row>
    <row r="120" spans="15:19" ht="11.25">
      <c r="O120" s="14">
        <f t="shared" si="8"/>
        <v>0.2975000000000002</v>
      </c>
      <c r="P120" s="15">
        <f t="shared" si="7"/>
        <v>-0.5316044241037052</v>
      </c>
      <c r="S120" s="27"/>
    </row>
    <row r="121" spans="15:19" ht="11.25">
      <c r="O121" s="14">
        <f t="shared" si="8"/>
        <v>0.3000000000000002</v>
      </c>
      <c r="P121" s="15">
        <f t="shared" si="7"/>
        <v>-0.5244005127080402</v>
      </c>
      <c r="S121" s="27"/>
    </row>
    <row r="122" spans="15:19" ht="11.25">
      <c r="O122" s="14">
        <f t="shared" si="8"/>
        <v>0.3025000000000002</v>
      </c>
      <c r="P122" s="15">
        <f t="shared" si="7"/>
        <v>-0.5172237137383633</v>
      </c>
      <c r="S122" s="27"/>
    </row>
    <row r="123" spans="15:19" ht="11.25">
      <c r="O123" s="14">
        <f t="shared" si="8"/>
        <v>0.3050000000000002</v>
      </c>
      <c r="P123" s="15">
        <f t="shared" si="7"/>
        <v>-0.5100734569685943</v>
      </c>
      <c r="S123" s="27"/>
    </row>
    <row r="124" spans="15:19" ht="11.25">
      <c r="O124" s="14">
        <f t="shared" si="8"/>
        <v>0.3075000000000002</v>
      </c>
      <c r="P124" s="15">
        <f t="shared" si="7"/>
        <v>-0.5029491838950575</v>
      </c>
      <c r="S124" s="27"/>
    </row>
    <row r="125" spans="15:19" ht="11.25">
      <c r="O125" s="14">
        <f t="shared" si="8"/>
        <v>0.3100000000000002</v>
      </c>
      <c r="P125" s="15">
        <f t="shared" si="7"/>
        <v>-0.4958503473474529</v>
      </c>
      <c r="S125" s="27"/>
    </row>
    <row r="126" spans="15:19" ht="11.25">
      <c r="O126" s="14">
        <f t="shared" si="8"/>
        <v>0.3125000000000002</v>
      </c>
      <c r="P126" s="15">
        <f t="shared" si="7"/>
        <v>-0.48877641111466896</v>
      </c>
      <c r="S126" s="27"/>
    </row>
    <row r="127" spans="15:19" ht="11.25">
      <c r="O127" s="14">
        <f t="shared" si="8"/>
        <v>0.3150000000000002</v>
      </c>
      <c r="P127" s="15">
        <f t="shared" si="7"/>
        <v>-0.4817268495847298</v>
      </c>
      <c r="S127" s="27"/>
    </row>
    <row r="128" spans="15:19" ht="11.25">
      <c r="O128" s="14">
        <f t="shared" si="8"/>
        <v>0.3175000000000002</v>
      </c>
      <c r="P128" s="15">
        <f t="shared" si="7"/>
        <v>-0.47470114739821245</v>
      </c>
      <c r="S128" s="27"/>
    </row>
    <row r="129" spans="15:19" ht="11.25">
      <c r="O129" s="14">
        <f t="shared" si="8"/>
        <v>0.32000000000000023</v>
      </c>
      <c r="P129" s="15">
        <f t="shared" si="7"/>
        <v>-0.4676987991145075</v>
      </c>
      <c r="S129" s="27"/>
    </row>
    <row r="130" spans="15:19" ht="11.25">
      <c r="O130" s="14">
        <f t="shared" si="8"/>
        <v>0.32250000000000023</v>
      </c>
      <c r="P130" s="15">
        <f t="shared" si="7"/>
        <v>-0.46071930889032475</v>
      </c>
      <c r="S130" s="27"/>
    </row>
    <row r="131" spans="15:19" ht="11.25">
      <c r="O131" s="14">
        <f t="shared" si="8"/>
        <v>0.32500000000000023</v>
      </c>
      <c r="P131" s="15">
        <f aca="true" t="shared" si="9" ref="P131:P194">NORMINV(O131,0,1)</f>
        <v>-0.45376219016987873</v>
      </c>
      <c r="S131" s="27"/>
    </row>
    <row r="132" spans="15:19" ht="11.25">
      <c r="O132" s="14">
        <f aca="true" t="shared" si="10" ref="O132:O195">O131+0.0025</f>
        <v>0.32750000000000024</v>
      </c>
      <c r="P132" s="15">
        <f t="shared" si="9"/>
        <v>-0.44682696538622546</v>
      </c>
      <c r="S132" s="27"/>
    </row>
    <row r="133" spans="15:19" ht="11.25">
      <c r="O133" s="14">
        <f t="shared" si="10"/>
        <v>0.33000000000000024</v>
      </c>
      <c r="P133" s="15">
        <f t="shared" si="9"/>
        <v>-0.43991316567323335</v>
      </c>
      <c r="S133" s="27"/>
    </row>
    <row r="134" spans="15:19" ht="11.25">
      <c r="O134" s="14">
        <f t="shared" si="10"/>
        <v>0.33250000000000024</v>
      </c>
      <c r="P134" s="15">
        <f t="shared" si="9"/>
        <v>-0.43302033058771827</v>
      </c>
      <c r="S134" s="27"/>
    </row>
    <row r="135" spans="15:19" ht="11.25">
      <c r="O135" s="14">
        <f t="shared" si="10"/>
        <v>0.33500000000000024</v>
      </c>
      <c r="P135" s="15">
        <f t="shared" si="9"/>
        <v>-0.4261480078412775</v>
      </c>
      <c r="S135" s="27"/>
    </row>
    <row r="136" spans="15:19" ht="11.25">
      <c r="O136" s="14">
        <f t="shared" si="10"/>
        <v>0.33750000000000024</v>
      </c>
      <c r="P136" s="15">
        <f t="shared" si="9"/>
        <v>-0.41929575304139544</v>
      </c>
      <c r="S136" s="27"/>
    </row>
    <row r="137" spans="15:19" ht="11.25">
      <c r="O137" s="14">
        <f t="shared" si="10"/>
        <v>0.34000000000000025</v>
      </c>
      <c r="P137" s="15">
        <f t="shared" si="9"/>
        <v>-0.4124631294414042</v>
      </c>
      <c r="S137" s="27"/>
    </row>
    <row r="138" spans="15:19" ht="11.25">
      <c r="O138" s="14">
        <f t="shared" si="10"/>
        <v>0.34250000000000025</v>
      </c>
      <c r="P138" s="15">
        <f t="shared" si="9"/>
        <v>-0.40564970769891406</v>
      </c>
      <c r="S138" s="27"/>
    </row>
    <row r="139" spans="15:19" ht="11.25">
      <c r="O139" s="14">
        <f t="shared" si="10"/>
        <v>0.34500000000000025</v>
      </c>
      <c r="P139" s="15">
        <f t="shared" si="9"/>
        <v>-0.3988550656423361</v>
      </c>
      <c r="S139" s="27"/>
    </row>
    <row r="140" spans="15:19" ht="11.25">
      <c r="O140" s="14">
        <f t="shared" si="10"/>
        <v>0.34750000000000025</v>
      </c>
      <c r="P140" s="15">
        <f t="shared" si="9"/>
        <v>-0.39207878804514895</v>
      </c>
      <c r="S140" s="27"/>
    </row>
    <row r="141" spans="15:19" ht="11.25">
      <c r="O141" s="14">
        <f t="shared" si="10"/>
        <v>0.35000000000000026</v>
      </c>
      <c r="P141" s="15">
        <f t="shared" si="9"/>
        <v>-0.3853204664075669</v>
      </c>
      <c r="S141" s="27"/>
    </row>
    <row r="142" spans="15:19" ht="11.25">
      <c r="O142" s="14">
        <f t="shared" si="10"/>
        <v>0.35250000000000026</v>
      </c>
      <c r="P142" s="15">
        <f t="shared" si="9"/>
        <v>-0.3785796987452976</v>
      </c>
      <c r="S142" s="27"/>
    </row>
    <row r="143" spans="15:19" ht="11.25">
      <c r="O143" s="14">
        <f t="shared" si="10"/>
        <v>0.35500000000000026</v>
      </c>
      <c r="P143" s="15">
        <f t="shared" si="9"/>
        <v>-0.3718560893850741</v>
      </c>
      <c r="S143" s="27"/>
    </row>
    <row r="144" spans="15:19" ht="11.25">
      <c r="O144" s="14">
        <f t="shared" si="10"/>
        <v>0.35750000000000026</v>
      </c>
      <c r="P144" s="15">
        <f t="shared" si="9"/>
        <v>-0.36514924876668153</v>
      </c>
      <c r="S144" s="27"/>
    </row>
    <row r="145" spans="15:19" ht="11.25">
      <c r="O145" s="14">
        <f t="shared" si="10"/>
        <v>0.36000000000000026</v>
      </c>
      <c r="P145" s="15">
        <f t="shared" si="9"/>
        <v>-0.3584587932511931</v>
      </c>
      <c r="S145" s="27"/>
    </row>
    <row r="146" spans="15:19" ht="11.25">
      <c r="O146" s="14">
        <f t="shared" si="10"/>
        <v>0.36250000000000027</v>
      </c>
      <c r="P146" s="15">
        <f t="shared" si="9"/>
        <v>-0.35178434493515565</v>
      </c>
      <c r="S146" s="27"/>
    </row>
    <row r="147" spans="15:19" ht="11.25">
      <c r="O147" s="14">
        <f t="shared" si="10"/>
        <v>0.36500000000000027</v>
      </c>
      <c r="P147" s="15">
        <f t="shared" si="9"/>
        <v>-0.34512553147047154</v>
      </c>
      <c r="S147" s="27"/>
    </row>
    <row r="148" spans="15:19" ht="11.25">
      <c r="O148" s="14">
        <f t="shared" si="10"/>
        <v>0.36750000000000027</v>
      </c>
      <c r="P148" s="15">
        <f t="shared" si="9"/>
        <v>-0.3384819858897391</v>
      </c>
      <c r="S148" s="27"/>
    </row>
    <row r="149" spans="15:19" ht="11.25">
      <c r="O149" s="14">
        <f t="shared" si="10"/>
        <v>0.3700000000000003</v>
      </c>
      <c r="P149" s="15">
        <f t="shared" si="9"/>
        <v>-0.33185334643681585</v>
      </c>
      <c r="S149" s="27"/>
    </row>
    <row r="150" spans="15:19" ht="11.25">
      <c r="O150" s="14">
        <f t="shared" si="10"/>
        <v>0.3725000000000003</v>
      </c>
      <c r="P150" s="15">
        <f t="shared" si="9"/>
        <v>-0.3252392564023948</v>
      </c>
      <c r="S150" s="27"/>
    </row>
    <row r="151" spans="15:19" ht="11.25">
      <c r="O151" s="14">
        <f t="shared" si="10"/>
        <v>0.3750000000000003</v>
      </c>
      <c r="P151" s="15">
        <f t="shared" si="9"/>
        <v>-0.3186393639643743</v>
      </c>
      <c r="S151" s="27"/>
    </row>
    <row r="152" spans="15:19" ht="11.25">
      <c r="O152" s="14">
        <f t="shared" si="10"/>
        <v>0.3775000000000003</v>
      </c>
      <c r="P152" s="15">
        <f t="shared" si="9"/>
        <v>-0.31205332203283165</v>
      </c>
      <c r="S152" s="27"/>
    </row>
    <row r="153" spans="15:19" ht="11.25">
      <c r="O153" s="14">
        <f t="shared" si="10"/>
        <v>0.3800000000000003</v>
      </c>
      <c r="P153" s="15">
        <f t="shared" si="9"/>
        <v>-0.3054807880993967</v>
      </c>
      <c r="S153" s="27"/>
    </row>
    <row r="154" spans="15:19" ht="11.25">
      <c r="O154" s="14">
        <f t="shared" si="10"/>
        <v>0.3825000000000003</v>
      </c>
      <c r="P154" s="15">
        <f t="shared" si="9"/>
        <v>-0.29892142409085676</v>
      </c>
      <c r="S154" s="27"/>
    </row>
    <row r="155" spans="15:19" ht="11.25">
      <c r="O155" s="14">
        <f t="shared" si="10"/>
        <v>0.3850000000000003</v>
      </c>
      <c r="P155" s="15">
        <f t="shared" si="9"/>
        <v>-0.29237489622680346</v>
      </c>
      <c r="S155" s="27"/>
    </row>
    <row r="156" spans="15:19" ht="11.25">
      <c r="O156" s="14">
        <f t="shared" si="10"/>
        <v>0.3875000000000003</v>
      </c>
      <c r="P156" s="15">
        <f t="shared" si="9"/>
        <v>-0.28584087488116505</v>
      </c>
      <c r="S156" s="27"/>
    </row>
    <row r="157" spans="15:19" ht="11.25">
      <c r="O157" s="14">
        <f t="shared" si="10"/>
        <v>0.3900000000000003</v>
      </c>
      <c r="P157" s="15">
        <f t="shared" si="9"/>
        <v>-0.27931903444745343</v>
      </c>
      <c r="S157" s="27"/>
    </row>
    <row r="158" spans="15:19" ht="11.25">
      <c r="O158" s="14">
        <f t="shared" si="10"/>
        <v>0.3925000000000003</v>
      </c>
      <c r="P158" s="15">
        <f t="shared" si="9"/>
        <v>-0.27280905320758186</v>
      </c>
      <c r="S158" s="27"/>
    </row>
    <row r="159" spans="15:19" ht="11.25">
      <c r="O159" s="14">
        <f t="shared" si="10"/>
        <v>0.3950000000000003</v>
      </c>
      <c r="P159" s="15">
        <f t="shared" si="9"/>
        <v>-0.2663106132040942</v>
      </c>
      <c r="S159" s="27"/>
    </row>
    <row r="160" spans="15:19" ht="11.25">
      <c r="O160" s="14">
        <f t="shared" si="10"/>
        <v>0.3975000000000003</v>
      </c>
      <c r="P160" s="15">
        <f t="shared" si="9"/>
        <v>-0.2598234001156762</v>
      </c>
      <c r="S160" s="27"/>
    </row>
    <row r="161" spans="15:19" ht="11.25">
      <c r="O161" s="14">
        <f t="shared" si="10"/>
        <v>0.4000000000000003</v>
      </c>
      <c r="P161" s="15">
        <f t="shared" si="9"/>
        <v>-0.2533471031357991</v>
      </c>
      <c r="S161" s="27"/>
    </row>
    <row r="162" spans="15:19" ht="11.25">
      <c r="O162" s="14">
        <f t="shared" si="10"/>
        <v>0.4025000000000003</v>
      </c>
      <c r="P162" s="15">
        <f t="shared" si="9"/>
        <v>-0.24688141485437787</v>
      </c>
      <c r="S162" s="27"/>
    </row>
    <row r="163" spans="15:19" ht="11.25">
      <c r="O163" s="14">
        <f t="shared" si="10"/>
        <v>0.4050000000000003</v>
      </c>
      <c r="P163" s="15">
        <f t="shared" si="9"/>
        <v>-0.2404260311423072</v>
      </c>
      <c r="S163" s="27"/>
    </row>
    <row r="164" spans="15:19" ht="11.25">
      <c r="O164" s="14">
        <f t="shared" si="10"/>
        <v>0.4075000000000003</v>
      </c>
      <c r="P164" s="15">
        <f t="shared" si="9"/>
        <v>-0.23398065103876364</v>
      </c>
      <c r="S164" s="27"/>
    </row>
    <row r="165" spans="15:19" ht="11.25">
      <c r="O165" s="14">
        <f t="shared" si="10"/>
        <v>0.4100000000000003</v>
      </c>
      <c r="P165" s="15">
        <f t="shared" si="9"/>
        <v>-0.22754497664114864</v>
      </c>
      <c r="S165" s="27"/>
    </row>
    <row r="166" spans="15:19" ht="11.25">
      <c r="O166" s="14">
        <f t="shared" si="10"/>
        <v>0.4125000000000003</v>
      </c>
      <c r="P166" s="15">
        <f t="shared" si="9"/>
        <v>-0.22111871299756986</v>
      </c>
      <c r="S166" s="27"/>
    </row>
    <row r="167" spans="15:19" ht="11.25">
      <c r="O167" s="14">
        <f t="shared" si="10"/>
        <v>0.4150000000000003</v>
      </c>
      <c r="P167" s="15">
        <f t="shared" si="9"/>
        <v>-0.21470156800174373</v>
      </c>
      <c r="S167" s="27"/>
    </row>
    <row r="168" spans="15:19" ht="11.25">
      <c r="O168" s="14">
        <f t="shared" si="10"/>
        <v>0.4175000000000003</v>
      </c>
      <c r="P168" s="15">
        <f t="shared" si="9"/>
        <v>-0.20829325229022438</v>
      </c>
      <c r="S168" s="27"/>
    </row>
    <row r="169" spans="15:19" ht="11.25">
      <c r="O169" s="14">
        <f t="shared" si="10"/>
        <v>0.4200000000000003</v>
      </c>
      <c r="P169" s="15">
        <f t="shared" si="9"/>
        <v>-0.20189347914185007</v>
      </c>
      <c r="S169" s="27"/>
    </row>
    <row r="170" spans="15:19" ht="11.25">
      <c r="O170" s="14">
        <f t="shared" si="10"/>
        <v>0.4225000000000003</v>
      </c>
      <c r="P170" s="15">
        <f t="shared" si="9"/>
        <v>-0.19550196437931872</v>
      </c>
      <c r="S170" s="27"/>
    </row>
    <row r="171" spans="15:19" ht="11.25">
      <c r="O171" s="14">
        <f t="shared" si="10"/>
        <v>0.4250000000000003</v>
      </c>
      <c r="P171" s="15">
        <f t="shared" si="9"/>
        <v>-0.18911842627279168</v>
      </c>
      <c r="S171" s="27"/>
    </row>
    <row r="172" spans="15:19" ht="11.25">
      <c r="O172" s="14">
        <f t="shared" si="10"/>
        <v>0.4275000000000003</v>
      </c>
      <c r="P172" s="15">
        <f t="shared" si="9"/>
        <v>-0.1827425854454432</v>
      </c>
      <c r="S172" s="27"/>
    </row>
    <row r="173" spans="15:19" ht="11.25">
      <c r="O173" s="14">
        <f t="shared" si="10"/>
        <v>0.4300000000000003</v>
      </c>
      <c r="P173" s="15">
        <f t="shared" si="9"/>
        <v>-0.17637416478086054</v>
      </c>
      <c r="S173" s="27"/>
    </row>
    <row r="174" spans="15:19" ht="11.25">
      <c r="O174" s="14">
        <f t="shared" si="10"/>
        <v>0.43250000000000033</v>
      </c>
      <c r="P174" s="15">
        <f t="shared" si="9"/>
        <v>-0.1700128893322187</v>
      </c>
      <c r="S174" s="27"/>
    </row>
    <row r="175" spans="15:19" ht="11.25">
      <c r="O175" s="14">
        <f t="shared" si="10"/>
        <v>0.43500000000000033</v>
      </c>
      <c r="P175" s="15">
        <f t="shared" si="9"/>
        <v>-0.1636584862331404</v>
      </c>
      <c r="S175" s="27"/>
    </row>
    <row r="176" spans="15:19" ht="11.25">
      <c r="O176" s="14">
        <f t="shared" si="10"/>
        <v>0.43750000000000033</v>
      </c>
      <c r="P176" s="15">
        <f t="shared" si="9"/>
        <v>-0.15731068461017</v>
      </c>
      <c r="S176" s="27"/>
    </row>
    <row r="177" spans="15:19" ht="11.25">
      <c r="O177" s="14">
        <f t="shared" si="10"/>
        <v>0.44000000000000034</v>
      </c>
      <c r="P177" s="15">
        <f t="shared" si="9"/>
        <v>-0.15096921549677644</v>
      </c>
      <c r="S177" s="27"/>
    </row>
    <row r="178" spans="15:19" ht="11.25">
      <c r="O178" s="14">
        <f t="shared" si="10"/>
        <v>0.44250000000000034</v>
      </c>
      <c r="P178" s="15">
        <f t="shared" si="9"/>
        <v>-0.14463381174882034</v>
      </c>
      <c r="S178" s="27"/>
    </row>
    <row r="179" spans="15:19" ht="11.25">
      <c r="O179" s="14">
        <f t="shared" si="10"/>
        <v>0.44500000000000034</v>
      </c>
      <c r="P179" s="15">
        <f t="shared" si="9"/>
        <v>-0.13830420796140364</v>
      </c>
      <c r="S179" s="27"/>
    </row>
    <row r="180" spans="15:19" ht="11.25">
      <c r="O180" s="14">
        <f t="shared" si="10"/>
        <v>0.44750000000000034</v>
      </c>
      <c r="P180" s="15">
        <f t="shared" si="9"/>
        <v>-0.13198014038704053</v>
      </c>
      <c r="S180" s="27"/>
    </row>
    <row r="181" spans="15:19" ht="11.25">
      <c r="O181" s="14">
        <f t="shared" si="10"/>
        <v>0.45000000000000034</v>
      </c>
      <c r="P181" s="15">
        <f t="shared" si="9"/>
        <v>-0.12566134685507319</v>
      </c>
      <c r="S181" s="27"/>
    </row>
    <row r="182" spans="15:19" ht="11.25">
      <c r="O182" s="14">
        <f t="shared" si="10"/>
        <v>0.45250000000000035</v>
      </c>
      <c r="P182" s="15">
        <f t="shared" si="9"/>
        <v>-0.11934756669227445</v>
      </c>
      <c r="S182" s="27"/>
    </row>
    <row r="183" spans="15:19" ht="11.25">
      <c r="O183" s="14">
        <f t="shared" si="10"/>
        <v>0.45500000000000035</v>
      </c>
      <c r="P183" s="15">
        <f t="shared" si="9"/>
        <v>-0.11303854064456426</v>
      </c>
      <c r="S183" s="27"/>
    </row>
    <row r="184" spans="15:19" ht="11.25">
      <c r="O184" s="14">
        <f t="shared" si="10"/>
        <v>0.45750000000000035</v>
      </c>
      <c r="P184" s="15">
        <f t="shared" si="9"/>
        <v>-0.10673401079978553</v>
      </c>
      <c r="S184" s="27"/>
    </row>
    <row r="185" spans="15:19" ht="11.25">
      <c r="O185" s="14">
        <f t="shared" si="10"/>
        <v>0.46000000000000035</v>
      </c>
      <c r="P185" s="15">
        <f t="shared" si="9"/>
        <v>-0.1004337205114689</v>
      </c>
      <c r="S185" s="27"/>
    </row>
    <row r="186" spans="15:19" ht="11.25">
      <c r="O186" s="14">
        <f t="shared" si="10"/>
        <v>0.46250000000000036</v>
      </c>
      <c r="P186" s="15">
        <f t="shared" si="9"/>
        <v>-0.09413741432353567</v>
      </c>
      <c r="S186" s="27"/>
    </row>
    <row r="187" spans="15:19" ht="11.25">
      <c r="O187" s="14">
        <f t="shared" si="10"/>
        <v>0.46500000000000036</v>
      </c>
      <c r="P187" s="15">
        <f t="shared" si="9"/>
        <v>-0.08784483789587083</v>
      </c>
      <c r="S187" s="27"/>
    </row>
    <row r="188" spans="15:19" ht="11.25">
      <c r="O188" s="14">
        <f t="shared" si="10"/>
        <v>0.46750000000000036</v>
      </c>
      <c r="P188" s="15">
        <f t="shared" si="9"/>
        <v>-0.08155573793071771</v>
      </c>
      <c r="S188" s="27"/>
    </row>
    <row r="189" spans="15:19" ht="11.25">
      <c r="O189" s="14">
        <f t="shared" si="10"/>
        <v>0.47000000000000036</v>
      </c>
      <c r="P189" s="15">
        <f t="shared" si="9"/>
        <v>-0.07526986209982894</v>
      </c>
      <c r="S189" s="27"/>
    </row>
    <row r="190" spans="15:19" ht="11.25">
      <c r="O190" s="14">
        <f t="shared" si="10"/>
        <v>0.47250000000000036</v>
      </c>
      <c r="P190" s="15">
        <f t="shared" si="9"/>
        <v>-0.0689869589723272</v>
      </c>
      <c r="S190" s="27"/>
    </row>
    <row r="191" spans="15:19" ht="11.25">
      <c r="O191" s="14">
        <f t="shared" si="10"/>
        <v>0.47500000000000037</v>
      </c>
      <c r="P191" s="15">
        <f t="shared" si="9"/>
        <v>-0.06270677794321286</v>
      </c>
      <c r="S191" s="27"/>
    </row>
    <row r="192" spans="15:19" ht="11.25">
      <c r="O192" s="14">
        <f t="shared" si="10"/>
        <v>0.47750000000000037</v>
      </c>
      <c r="P192" s="15">
        <f t="shared" si="9"/>
        <v>-0.056429069162473214</v>
      </c>
      <c r="S192" s="27"/>
    </row>
    <row r="193" spans="15:19" ht="11.25">
      <c r="O193" s="14">
        <f t="shared" si="10"/>
        <v>0.48000000000000037</v>
      </c>
      <c r="P193" s="15">
        <f t="shared" si="9"/>
        <v>-0.050153583464732684</v>
      </c>
      <c r="S193" s="27"/>
    </row>
    <row r="194" spans="15:19" ht="11.25">
      <c r="O194" s="14">
        <f t="shared" si="10"/>
        <v>0.4825000000000004</v>
      </c>
      <c r="P194" s="15">
        <f t="shared" si="9"/>
        <v>-0.04388007229940036</v>
      </c>
      <c r="S194" s="27"/>
    </row>
    <row r="195" spans="15:19" ht="11.25">
      <c r="O195" s="14">
        <f t="shared" si="10"/>
        <v>0.4850000000000004</v>
      </c>
      <c r="P195" s="15">
        <f aca="true" t="shared" si="11" ref="P195:P258">NORMINV(O195,0,1)</f>
        <v>-0.03760828766125496</v>
      </c>
      <c r="S195" s="27"/>
    </row>
    <row r="196" spans="15:19" ht="11.25">
      <c r="O196" s="14">
        <f aca="true" t="shared" si="12" ref="O196:O259">O195+0.0025</f>
        <v>0.4875000000000004</v>
      </c>
      <c r="P196" s="15">
        <f t="shared" si="11"/>
        <v>-0.03133798202142578</v>
      </c>
      <c r="S196" s="27"/>
    </row>
    <row r="197" spans="15:19" ht="11.25">
      <c r="O197" s="14">
        <f t="shared" si="12"/>
        <v>0.4900000000000004</v>
      </c>
      <c r="P197" s="15">
        <f t="shared" si="11"/>
        <v>-0.02506890825871009</v>
      </c>
      <c r="S197" s="27"/>
    </row>
    <row r="198" spans="15:19" ht="11.25">
      <c r="O198" s="14">
        <f t="shared" si="12"/>
        <v>0.4925000000000004</v>
      </c>
      <c r="P198" s="15">
        <f t="shared" si="11"/>
        <v>-0.01880081959118684</v>
      </c>
      <c r="S198" s="27"/>
    </row>
    <row r="199" spans="15:19" ht="11.25">
      <c r="O199" s="14">
        <f t="shared" si="12"/>
        <v>0.4950000000000004</v>
      </c>
      <c r="P199" s="15">
        <f t="shared" si="11"/>
        <v>-0.012533469508068301</v>
      </c>
      <c r="S199" s="27"/>
    </row>
    <row r="200" spans="15:19" ht="11.25">
      <c r="O200" s="14">
        <f t="shared" si="12"/>
        <v>0.4975000000000004</v>
      </c>
      <c r="P200" s="15">
        <f t="shared" si="11"/>
        <v>-0.006266611701749639</v>
      </c>
      <c r="S200" s="27"/>
    </row>
    <row r="201" spans="15:19" ht="11.25">
      <c r="O201" s="14">
        <f t="shared" si="12"/>
        <v>0.5000000000000003</v>
      </c>
      <c r="P201" s="15">
        <f t="shared" si="11"/>
        <v>6.957970484635109E-16</v>
      </c>
      <c r="S201" s="27"/>
    </row>
    <row r="202" spans="15:19" ht="11.25">
      <c r="O202" s="14">
        <f t="shared" si="12"/>
        <v>0.5025000000000003</v>
      </c>
      <c r="P202" s="15">
        <f t="shared" si="11"/>
        <v>0.006266611701751031</v>
      </c>
      <c r="S202" s="27"/>
    </row>
    <row r="203" spans="15:19" ht="11.25">
      <c r="O203" s="14">
        <f t="shared" si="12"/>
        <v>0.5050000000000002</v>
      </c>
      <c r="P203" s="15">
        <f t="shared" si="11"/>
        <v>0.012533469508069696</v>
      </c>
      <c r="S203" s="27"/>
    </row>
    <row r="204" spans="15:19" ht="11.25">
      <c r="O204" s="14">
        <f t="shared" si="12"/>
        <v>0.5075000000000002</v>
      </c>
      <c r="P204" s="15">
        <f t="shared" si="11"/>
        <v>0.018800819591187956</v>
      </c>
      <c r="S204" s="27"/>
    </row>
    <row r="205" spans="15:19" ht="11.25">
      <c r="O205" s="14">
        <f t="shared" si="12"/>
        <v>0.5100000000000001</v>
      </c>
      <c r="P205" s="15">
        <f t="shared" si="11"/>
        <v>0.025068908258711206</v>
      </c>
      <c r="S205" s="27"/>
    </row>
    <row r="206" spans="15:19" ht="11.25">
      <c r="O206" s="14">
        <f t="shared" si="12"/>
        <v>0.5125000000000001</v>
      </c>
      <c r="P206" s="15">
        <f t="shared" si="11"/>
        <v>0.03133798202142661</v>
      </c>
      <c r="S206" s="27"/>
    </row>
    <row r="207" spans="15:19" ht="11.25">
      <c r="O207" s="14">
        <f t="shared" si="12"/>
        <v>0.515</v>
      </c>
      <c r="P207" s="15">
        <f t="shared" si="11"/>
        <v>0.037608287661255804</v>
      </c>
      <c r="S207" s="27"/>
    </row>
    <row r="208" spans="15:19" ht="11.25">
      <c r="O208" s="14">
        <f t="shared" si="12"/>
        <v>0.5175</v>
      </c>
      <c r="P208" s="15">
        <f t="shared" si="11"/>
        <v>0.04388007229940091</v>
      </c>
      <c r="S208" s="27"/>
    </row>
    <row r="209" spans="15:19" ht="11.25">
      <c r="O209" s="14">
        <f t="shared" si="12"/>
        <v>0.5199999999999999</v>
      </c>
      <c r="P209" s="15">
        <f t="shared" si="11"/>
        <v>0.05015358346473324</v>
      </c>
      <c r="S209" s="27"/>
    </row>
    <row r="210" spans="15:19" ht="11.25">
      <c r="O210" s="14">
        <f t="shared" si="12"/>
        <v>0.5224999999999999</v>
      </c>
      <c r="P210" s="15">
        <f t="shared" si="11"/>
        <v>0.056429069162473505</v>
      </c>
      <c r="S210" s="27"/>
    </row>
    <row r="211" spans="15:19" ht="11.25">
      <c r="O211" s="14">
        <f t="shared" si="12"/>
        <v>0.5249999999999998</v>
      </c>
      <c r="P211" s="15">
        <f t="shared" si="11"/>
        <v>0.06270677794321314</v>
      </c>
      <c r="S211" s="27"/>
    </row>
    <row r="212" spans="15:19" ht="11.25">
      <c r="O212" s="14">
        <f t="shared" si="12"/>
        <v>0.5274999999999997</v>
      </c>
      <c r="P212" s="15">
        <f t="shared" si="11"/>
        <v>0.0689869589723272</v>
      </c>
      <c r="S212" s="27"/>
    </row>
    <row r="213" spans="15:19" ht="11.25">
      <c r="O213" s="14">
        <f t="shared" si="12"/>
        <v>0.5299999999999997</v>
      </c>
      <c r="P213" s="15">
        <f t="shared" si="11"/>
        <v>0.07526986209982894</v>
      </c>
      <c r="S213" s="27"/>
    </row>
    <row r="214" spans="15:19" ht="11.25">
      <c r="O214" s="14">
        <f t="shared" si="12"/>
        <v>0.5324999999999996</v>
      </c>
      <c r="P214" s="15">
        <f t="shared" si="11"/>
        <v>0.08155573793071746</v>
      </c>
      <c r="S214" s="27"/>
    </row>
    <row r="215" spans="15:19" ht="11.25">
      <c r="O215" s="14">
        <f t="shared" si="12"/>
        <v>0.5349999999999996</v>
      </c>
      <c r="P215" s="15">
        <f t="shared" si="11"/>
        <v>0.08784483789587055</v>
      </c>
      <c r="S215" s="27"/>
    </row>
    <row r="216" spans="15:19" ht="11.25">
      <c r="O216" s="14">
        <f t="shared" si="12"/>
        <v>0.5374999999999995</v>
      </c>
      <c r="P216" s="15">
        <f t="shared" si="11"/>
        <v>0.09413741432353512</v>
      </c>
      <c r="S216" s="27"/>
    </row>
    <row r="217" spans="15:19" ht="11.25">
      <c r="O217" s="14">
        <f t="shared" si="12"/>
        <v>0.5399999999999995</v>
      </c>
      <c r="P217" s="15">
        <f t="shared" si="11"/>
        <v>0.10043372051146834</v>
      </c>
      <c r="S217" s="27"/>
    </row>
    <row r="218" spans="15:19" ht="11.25">
      <c r="O218" s="14">
        <f t="shared" si="12"/>
        <v>0.5424999999999994</v>
      </c>
      <c r="P218" s="15">
        <f t="shared" si="11"/>
        <v>0.1067340107997847</v>
      </c>
      <c r="S218" s="27"/>
    </row>
    <row r="219" spans="15:19" ht="11.25">
      <c r="O219" s="14">
        <f t="shared" si="12"/>
        <v>0.5449999999999994</v>
      </c>
      <c r="P219" s="15">
        <f t="shared" si="11"/>
        <v>0.11303854064456342</v>
      </c>
      <c r="S219" s="27"/>
    </row>
    <row r="220" spans="15:19" ht="11.25">
      <c r="O220" s="14">
        <f t="shared" si="12"/>
        <v>0.5474999999999993</v>
      </c>
      <c r="P220" s="15">
        <f t="shared" si="11"/>
        <v>0.11934756669227334</v>
      </c>
      <c r="S220" s="27"/>
    </row>
    <row r="221" spans="15:19" ht="11.25">
      <c r="O221" s="14">
        <f t="shared" si="12"/>
        <v>0.5499999999999993</v>
      </c>
      <c r="P221" s="15">
        <f t="shared" si="11"/>
        <v>0.12566134685507208</v>
      </c>
      <c r="S221" s="27"/>
    </row>
    <row r="222" spans="15:19" ht="11.25">
      <c r="O222" s="14">
        <f t="shared" si="12"/>
        <v>0.5524999999999992</v>
      </c>
      <c r="P222" s="15">
        <f t="shared" si="11"/>
        <v>0.13198014038703915</v>
      </c>
      <c r="S222" s="27"/>
    </row>
    <row r="223" spans="15:19" ht="11.25">
      <c r="O223" s="14">
        <f t="shared" si="12"/>
        <v>0.5549999999999992</v>
      </c>
      <c r="P223" s="15">
        <f t="shared" si="11"/>
        <v>0.13830420796140225</v>
      </c>
      <c r="S223" s="27"/>
    </row>
    <row r="224" spans="15:19" ht="11.25">
      <c r="O224" s="14">
        <f t="shared" si="12"/>
        <v>0.5574999999999991</v>
      </c>
      <c r="P224" s="15">
        <f t="shared" si="11"/>
        <v>0.14463381174881867</v>
      </c>
      <c r="S224" s="27"/>
    </row>
    <row r="225" spans="15:19" ht="11.25">
      <c r="O225" s="14">
        <f t="shared" si="12"/>
        <v>0.559999999999999</v>
      </c>
      <c r="P225" s="15">
        <f t="shared" si="11"/>
        <v>0.15096921549677472</v>
      </c>
      <c r="S225" s="27"/>
    </row>
    <row r="226" spans="15:19" ht="11.25">
      <c r="O226" s="14">
        <f t="shared" si="12"/>
        <v>0.562499999999999</v>
      </c>
      <c r="P226" s="15">
        <f t="shared" si="11"/>
        <v>0.157310684610168</v>
      </c>
      <c r="S226" s="27"/>
    </row>
    <row r="227" spans="15:19" ht="11.25">
      <c r="O227" s="14">
        <f t="shared" si="12"/>
        <v>0.564999999999999</v>
      </c>
      <c r="P227" s="15">
        <f t="shared" si="11"/>
        <v>0.16365848623313844</v>
      </c>
      <c r="S227" s="27"/>
    </row>
    <row r="228" spans="15:19" ht="11.25">
      <c r="O228" s="14">
        <f t="shared" si="12"/>
        <v>0.5674999999999989</v>
      </c>
      <c r="P228" s="15">
        <f t="shared" si="11"/>
        <v>0.17001288933221642</v>
      </c>
      <c r="S228" s="27"/>
    </row>
    <row r="229" spans="15:19" ht="11.25">
      <c r="O229" s="14">
        <f t="shared" si="12"/>
        <v>0.5699999999999988</v>
      </c>
      <c r="P229" s="15">
        <f t="shared" si="11"/>
        <v>0.17637416478085827</v>
      </c>
      <c r="S229" s="27"/>
    </row>
    <row r="230" spans="15:19" ht="11.25">
      <c r="O230" s="14">
        <f t="shared" si="12"/>
        <v>0.5724999999999988</v>
      </c>
      <c r="P230" s="15">
        <f t="shared" si="11"/>
        <v>0.1827425854454407</v>
      </c>
      <c r="S230" s="27"/>
    </row>
    <row r="231" spans="15:19" ht="11.25">
      <c r="O231" s="14">
        <f t="shared" si="12"/>
        <v>0.5749999999999987</v>
      </c>
      <c r="P231" s="15">
        <f t="shared" si="11"/>
        <v>0.18911842627278913</v>
      </c>
      <c r="S231" s="27"/>
    </row>
    <row r="232" spans="15:19" ht="11.25">
      <c r="O232" s="14">
        <f t="shared" si="12"/>
        <v>0.5774999999999987</v>
      </c>
      <c r="P232" s="15">
        <f t="shared" si="11"/>
        <v>0.19550196437931588</v>
      </c>
      <c r="S232" s="27"/>
    </row>
    <row r="233" spans="15:19" ht="11.25">
      <c r="O233" s="14">
        <f t="shared" si="12"/>
        <v>0.5799999999999986</v>
      </c>
      <c r="P233" s="15">
        <f t="shared" si="11"/>
        <v>0.20189347914184724</v>
      </c>
      <c r="S233" s="27"/>
    </row>
    <row r="234" spans="15:19" ht="11.25">
      <c r="O234" s="14">
        <f t="shared" si="12"/>
        <v>0.5824999999999986</v>
      </c>
      <c r="P234" s="15">
        <f t="shared" si="11"/>
        <v>0.20829325229022128</v>
      </c>
      <c r="S234" s="27"/>
    </row>
    <row r="235" spans="15:19" ht="11.25">
      <c r="O235" s="14">
        <f t="shared" si="12"/>
        <v>0.5849999999999985</v>
      </c>
      <c r="P235" s="15">
        <f t="shared" si="11"/>
        <v>0.21470156800174062</v>
      </c>
      <c r="S235" s="27"/>
    </row>
    <row r="236" spans="15:19" ht="11.25">
      <c r="O236" s="14">
        <f t="shared" si="12"/>
        <v>0.5874999999999985</v>
      </c>
      <c r="P236" s="15">
        <f t="shared" si="11"/>
        <v>0.2211187129975664</v>
      </c>
      <c r="S236" s="27"/>
    </row>
    <row r="237" spans="15:19" ht="11.25">
      <c r="O237" s="14">
        <f t="shared" si="12"/>
        <v>0.5899999999999984</v>
      </c>
      <c r="P237" s="15">
        <f t="shared" si="11"/>
        <v>0.22754497664114526</v>
      </c>
      <c r="S237" s="27"/>
    </row>
    <row r="238" spans="15:19" ht="11.25">
      <c r="O238" s="14">
        <f t="shared" si="12"/>
        <v>0.5924999999999984</v>
      </c>
      <c r="P238" s="15">
        <f t="shared" si="11"/>
        <v>0.23398065103875992</v>
      </c>
      <c r="S238" s="27"/>
    </row>
    <row r="239" spans="15:19" ht="11.25">
      <c r="O239" s="14">
        <f t="shared" si="12"/>
        <v>0.5949999999999983</v>
      </c>
      <c r="P239" s="15">
        <f t="shared" si="11"/>
        <v>0.24042603114230354</v>
      </c>
      <c r="S239" s="27"/>
    </row>
    <row r="240" spans="15:19" ht="11.25">
      <c r="O240" s="14">
        <f t="shared" si="12"/>
        <v>0.5974999999999983</v>
      </c>
      <c r="P240" s="15">
        <f t="shared" si="11"/>
        <v>0.24688141485437382</v>
      </c>
      <c r="S240" s="27"/>
    </row>
    <row r="241" spans="15:19" ht="11.25">
      <c r="O241" s="14">
        <f t="shared" si="12"/>
        <v>0.5999999999999982</v>
      </c>
      <c r="P241" s="15">
        <f t="shared" si="11"/>
        <v>0.253347103135795</v>
      </c>
      <c r="S241" s="27"/>
    </row>
    <row r="242" spans="15:19" ht="11.25">
      <c r="O242" s="14">
        <f t="shared" si="12"/>
        <v>0.6024999999999981</v>
      </c>
      <c r="P242" s="15">
        <f t="shared" si="11"/>
        <v>0.25982340011567195</v>
      </c>
      <c r="S242" s="27"/>
    </row>
    <row r="243" spans="15:19" ht="11.25">
      <c r="O243" s="14">
        <f t="shared" si="12"/>
        <v>0.6049999999999981</v>
      </c>
      <c r="P243" s="15">
        <f t="shared" si="11"/>
        <v>0.2663106132040899</v>
      </c>
      <c r="S243" s="27"/>
    </row>
    <row r="244" spans="15:19" ht="11.25">
      <c r="O244" s="14">
        <f t="shared" si="12"/>
        <v>0.607499999999998</v>
      </c>
      <c r="P244" s="15">
        <f t="shared" si="11"/>
        <v>0.2728090532075772</v>
      </c>
      <c r="S244" s="27"/>
    </row>
    <row r="245" spans="15:19" ht="11.25">
      <c r="O245" s="14">
        <f t="shared" si="12"/>
        <v>0.609999999999998</v>
      </c>
      <c r="P245" s="15">
        <f t="shared" si="11"/>
        <v>0.2793190344474489</v>
      </c>
      <c r="S245" s="27"/>
    </row>
    <row r="246" spans="15:19" ht="11.25">
      <c r="O246" s="14">
        <f t="shared" si="12"/>
        <v>0.6124999999999979</v>
      </c>
      <c r="P246" s="15">
        <f t="shared" si="11"/>
        <v>0.28584087488116017</v>
      </c>
      <c r="S246" s="27"/>
    </row>
    <row r="247" spans="15:19" ht="11.25">
      <c r="O247" s="14">
        <f t="shared" si="12"/>
        <v>0.6149999999999979</v>
      </c>
      <c r="P247" s="15">
        <f t="shared" si="11"/>
        <v>0.2923748962267986</v>
      </c>
      <c r="S247" s="27"/>
    </row>
    <row r="248" spans="15:19" ht="11.25">
      <c r="O248" s="14">
        <f t="shared" si="12"/>
        <v>0.6174999999999978</v>
      </c>
      <c r="P248" s="15">
        <f t="shared" si="11"/>
        <v>0.29892142409085154</v>
      </c>
      <c r="S248" s="27"/>
    </row>
    <row r="249" spans="15:19" ht="11.25">
      <c r="O249" s="14">
        <f t="shared" si="12"/>
        <v>0.6199999999999978</v>
      </c>
      <c r="P249" s="15">
        <f t="shared" si="11"/>
        <v>0.3054807880993914</v>
      </c>
      <c r="S249" s="27"/>
    </row>
    <row r="250" spans="15:19" ht="11.25">
      <c r="O250" s="14">
        <f t="shared" si="12"/>
        <v>0.6224999999999977</v>
      </c>
      <c r="P250" s="15">
        <f t="shared" si="11"/>
        <v>0.3120533220328261</v>
      </c>
      <c r="S250" s="27"/>
    </row>
    <row r="251" spans="15:19" ht="11.25">
      <c r="O251" s="14">
        <f t="shared" si="12"/>
        <v>0.6249999999999977</v>
      </c>
      <c r="P251" s="15">
        <f t="shared" si="11"/>
        <v>0.31863936396436887</v>
      </c>
      <c r="S251" s="27"/>
    </row>
    <row r="252" spans="15:19" ht="11.25">
      <c r="O252" s="14">
        <f t="shared" si="12"/>
        <v>0.6274999999999976</v>
      </c>
      <c r="P252" s="15">
        <f t="shared" si="11"/>
        <v>0.32523925640238904</v>
      </c>
      <c r="S252" s="27"/>
    </row>
    <row r="253" spans="15:19" ht="11.25">
      <c r="O253" s="14">
        <f t="shared" si="12"/>
        <v>0.6299999999999976</v>
      </c>
      <c r="P253" s="15">
        <f t="shared" si="11"/>
        <v>0.3318533464368101</v>
      </c>
      <c r="S253" s="27"/>
    </row>
    <row r="254" spans="15:19" ht="11.25">
      <c r="O254" s="14">
        <f t="shared" si="12"/>
        <v>0.6324999999999975</v>
      </c>
      <c r="P254" s="15">
        <f t="shared" si="11"/>
        <v>0.338481985889733</v>
      </c>
      <c r="S254" s="27"/>
    </row>
    <row r="255" spans="15:19" ht="11.25">
      <c r="O255" s="14">
        <f t="shared" si="12"/>
        <v>0.6349999999999975</v>
      </c>
      <c r="P255" s="15">
        <f t="shared" si="11"/>
        <v>0.34512553147046543</v>
      </c>
      <c r="S255" s="27"/>
    </row>
    <row r="256" spans="15:19" ht="11.25">
      <c r="O256" s="14">
        <f t="shared" si="12"/>
        <v>0.6374999999999974</v>
      </c>
      <c r="P256" s="15">
        <f t="shared" si="11"/>
        <v>0.3517843449351491</v>
      </c>
      <c r="S256" s="27"/>
    </row>
    <row r="257" spans="15:19" ht="11.25">
      <c r="O257" s="14">
        <f t="shared" si="12"/>
        <v>0.6399999999999973</v>
      </c>
      <c r="P257" s="15">
        <f t="shared" si="11"/>
        <v>0.35845879325118657</v>
      </c>
      <c r="S257" s="27"/>
    </row>
    <row r="258" spans="15:19" ht="11.25">
      <c r="O258" s="14">
        <f t="shared" si="12"/>
        <v>0.6424999999999973</v>
      </c>
      <c r="P258" s="15">
        <f t="shared" si="11"/>
        <v>0.36514924876667476</v>
      </c>
      <c r="S258" s="27"/>
    </row>
    <row r="259" spans="15:19" ht="11.25">
      <c r="O259" s="14">
        <f t="shared" si="12"/>
        <v>0.6449999999999972</v>
      </c>
      <c r="P259" s="15">
        <f aca="true" t="shared" si="13" ref="P259:P322">NORMINV(O259,0,1)</f>
        <v>0.3718560893850672</v>
      </c>
      <c r="S259" s="27"/>
    </row>
    <row r="260" spans="15:19" ht="11.25">
      <c r="O260" s="14">
        <f aca="true" t="shared" si="14" ref="O260:O323">O259+0.0025</f>
        <v>0.6474999999999972</v>
      </c>
      <c r="P260" s="15">
        <f t="shared" si="13"/>
        <v>0.3785796987452904</v>
      </c>
      <c r="S260" s="27"/>
    </row>
    <row r="261" spans="15:19" ht="11.25">
      <c r="O261" s="14">
        <f t="shared" si="14"/>
        <v>0.6499999999999971</v>
      </c>
      <c r="P261" s="15">
        <f t="shared" si="13"/>
        <v>0.3853204664075598</v>
      </c>
      <c r="S261" s="27"/>
    </row>
    <row r="262" spans="15:19" ht="11.25">
      <c r="O262" s="14">
        <f t="shared" si="14"/>
        <v>0.6524999999999971</v>
      </c>
      <c r="P262" s="15">
        <f t="shared" si="13"/>
        <v>0.3920787880451415</v>
      </c>
      <c r="S262" s="27"/>
    </row>
    <row r="263" spans="15:19" ht="11.25">
      <c r="O263" s="14">
        <f t="shared" si="14"/>
        <v>0.654999999999997</v>
      </c>
      <c r="P263" s="15">
        <f t="shared" si="13"/>
        <v>0.39885506564232853</v>
      </c>
      <c r="S263" s="27"/>
    </row>
    <row r="264" spans="15:19" ht="11.25">
      <c r="O264" s="14">
        <f t="shared" si="14"/>
        <v>0.657499999999997</v>
      </c>
      <c r="P264" s="15">
        <f t="shared" si="13"/>
        <v>0.4056497076989062</v>
      </c>
      <c r="S264" s="27"/>
    </row>
    <row r="265" spans="15:19" ht="11.25">
      <c r="O265" s="14">
        <f t="shared" si="14"/>
        <v>0.6599999999999969</v>
      </c>
      <c r="P265" s="15">
        <f t="shared" si="13"/>
        <v>0.4124631294413963</v>
      </c>
      <c r="S265" s="27"/>
    </row>
    <row r="266" spans="15:19" ht="11.25">
      <c r="O266" s="14">
        <f t="shared" si="14"/>
        <v>0.6624999999999969</v>
      </c>
      <c r="P266" s="15">
        <f t="shared" si="13"/>
        <v>0.41929575304138733</v>
      </c>
      <c r="S266" s="27"/>
    </row>
    <row r="267" spans="15:19" ht="11.25">
      <c r="O267" s="14">
        <f t="shared" si="14"/>
        <v>0.6649999999999968</v>
      </c>
      <c r="P267" s="15">
        <f t="shared" si="13"/>
        <v>0.42614800784126927</v>
      </c>
      <c r="S267" s="27"/>
    </row>
    <row r="268" spans="15:19" ht="11.25">
      <c r="O268" s="14">
        <f t="shared" si="14"/>
        <v>0.6674999999999968</v>
      </c>
      <c r="P268" s="15">
        <f t="shared" si="13"/>
        <v>0.4330203305877097</v>
      </c>
      <c r="S268" s="27"/>
    </row>
    <row r="269" spans="15:19" ht="11.25">
      <c r="O269" s="14">
        <f t="shared" si="14"/>
        <v>0.6699999999999967</v>
      </c>
      <c r="P269" s="15">
        <f t="shared" si="13"/>
        <v>0.4399131656732247</v>
      </c>
      <c r="S269" s="27"/>
    </row>
    <row r="270" spans="15:19" ht="11.25">
      <c r="O270" s="14">
        <f t="shared" si="14"/>
        <v>0.6724999999999967</v>
      </c>
      <c r="P270" s="15">
        <f t="shared" si="13"/>
        <v>0.4468269653862166</v>
      </c>
      <c r="S270" s="27"/>
    </row>
    <row r="271" spans="15:19" ht="11.25">
      <c r="O271" s="14">
        <f t="shared" si="14"/>
        <v>0.6749999999999966</v>
      </c>
      <c r="P271" s="15">
        <f t="shared" si="13"/>
        <v>0.45376219016986985</v>
      </c>
      <c r="S271" s="27"/>
    </row>
    <row r="272" spans="15:19" ht="11.25">
      <c r="O272" s="14">
        <f t="shared" si="14"/>
        <v>0.6774999999999965</v>
      </c>
      <c r="P272" s="15">
        <f t="shared" si="13"/>
        <v>0.4607193088903154</v>
      </c>
      <c r="S272" s="27"/>
    </row>
    <row r="273" spans="15:19" ht="11.25">
      <c r="O273" s="14">
        <f t="shared" si="14"/>
        <v>0.6799999999999965</v>
      </c>
      <c r="P273" s="15">
        <f t="shared" si="13"/>
        <v>0.4676987991144983</v>
      </c>
      <c r="S273" s="27"/>
    </row>
    <row r="274" spans="15:19" ht="11.25">
      <c r="O274" s="14">
        <f t="shared" si="14"/>
        <v>0.6824999999999964</v>
      </c>
      <c r="P274" s="15">
        <f t="shared" si="13"/>
        <v>0.4747011473982029</v>
      </c>
      <c r="S274" s="27"/>
    </row>
    <row r="275" spans="15:19" ht="11.25">
      <c r="O275" s="14">
        <f t="shared" si="14"/>
        <v>0.6849999999999964</v>
      </c>
      <c r="P275" s="15">
        <f t="shared" si="13"/>
        <v>0.4817268495847201</v>
      </c>
      <c r="S275" s="27"/>
    </row>
    <row r="276" spans="15:19" ht="11.25">
      <c r="O276" s="14">
        <f t="shared" si="14"/>
        <v>0.6874999999999963</v>
      </c>
      <c r="P276" s="15">
        <f t="shared" si="13"/>
        <v>0.48877641111465897</v>
      </c>
      <c r="S276" s="27"/>
    </row>
    <row r="277" spans="15:19" ht="11.25">
      <c r="O277" s="14">
        <f t="shared" si="14"/>
        <v>0.6899999999999963</v>
      </c>
      <c r="P277" s="15">
        <f t="shared" si="13"/>
        <v>0.49585034734744293</v>
      </c>
      <c r="S277" s="27"/>
    </row>
    <row r="278" spans="15:19" ht="11.25">
      <c r="O278" s="14">
        <f t="shared" si="14"/>
        <v>0.6924999999999962</v>
      </c>
      <c r="P278" s="15">
        <f t="shared" si="13"/>
        <v>0.5029491838950471</v>
      </c>
      <c r="S278" s="27"/>
    </row>
    <row r="279" spans="15:19" ht="11.25">
      <c r="O279" s="14">
        <f t="shared" si="14"/>
        <v>0.6949999999999962</v>
      </c>
      <c r="P279" s="15">
        <f t="shared" si="13"/>
        <v>0.5100734569685839</v>
      </c>
      <c r="S279" s="27"/>
    </row>
    <row r="280" spans="15:19" ht="11.25">
      <c r="O280" s="14">
        <f t="shared" si="14"/>
        <v>0.6974999999999961</v>
      </c>
      <c r="P280" s="15">
        <f t="shared" si="13"/>
        <v>0.5172237137383524</v>
      </c>
      <c r="S280" s="27"/>
    </row>
    <row r="281" spans="15:19" ht="11.25">
      <c r="O281" s="14">
        <f t="shared" si="14"/>
        <v>0.6999999999999961</v>
      </c>
      <c r="P281" s="15">
        <f t="shared" si="13"/>
        <v>0.5244005127080293</v>
      </c>
      <c r="S281" s="27"/>
    </row>
    <row r="282" spans="15:19" ht="11.25">
      <c r="O282" s="14">
        <f t="shared" si="14"/>
        <v>0.702499999999996</v>
      </c>
      <c r="P282" s="15">
        <f t="shared" si="13"/>
        <v>0.5316044241036941</v>
      </c>
      <c r="S282" s="27"/>
    </row>
    <row r="283" spans="15:19" ht="11.25">
      <c r="O283" s="14">
        <f t="shared" si="14"/>
        <v>0.704999999999996</v>
      </c>
      <c r="P283" s="15">
        <f t="shared" si="13"/>
        <v>0.5388360302784383</v>
      </c>
      <c r="S283" s="27"/>
    </row>
    <row r="284" spans="15:19" ht="11.25">
      <c r="O284" s="14">
        <f t="shared" si="14"/>
        <v>0.7074999999999959</v>
      </c>
      <c r="P284" s="15">
        <f t="shared" si="13"/>
        <v>0.5460959261333438</v>
      </c>
      <c r="S284" s="27"/>
    </row>
    <row r="285" spans="15:19" ht="11.25">
      <c r="O285" s="14">
        <f t="shared" si="14"/>
        <v>0.7099999999999959</v>
      </c>
      <c r="P285" s="15">
        <f t="shared" si="13"/>
        <v>0.5533847195556607</v>
      </c>
      <c r="S285" s="27"/>
    </row>
    <row r="286" spans="15:19" ht="11.25">
      <c r="O286" s="14">
        <f t="shared" si="14"/>
        <v>0.7124999999999958</v>
      </c>
      <c r="P286" s="15">
        <f t="shared" si="13"/>
        <v>0.560703031875071</v>
      </c>
      <c r="S286" s="27"/>
    </row>
    <row r="287" spans="15:19" ht="11.25">
      <c r="O287" s="14">
        <f t="shared" si="14"/>
        <v>0.7149999999999958</v>
      </c>
      <c r="P287" s="15">
        <f t="shared" si="13"/>
        <v>0.5680514983389702</v>
      </c>
      <c r="S287" s="27"/>
    </row>
    <row r="288" spans="15:19" ht="11.25">
      <c r="O288" s="14">
        <f t="shared" si="14"/>
        <v>0.7174999999999957</v>
      </c>
      <c r="P288" s="15">
        <f t="shared" si="13"/>
        <v>0.5754307686077602</v>
      </c>
      <c r="S288" s="27"/>
    </row>
    <row r="289" spans="15:19" ht="11.25">
      <c r="O289" s="14">
        <f t="shared" si="14"/>
        <v>0.7199999999999956</v>
      </c>
      <c r="P289" s="15">
        <f t="shared" si="13"/>
        <v>0.5828415072712032</v>
      </c>
      <c r="S289" s="27"/>
    </row>
    <row r="290" spans="15:19" ht="11.25">
      <c r="O290" s="14">
        <f t="shared" si="14"/>
        <v>0.7224999999999956</v>
      </c>
      <c r="P290" s="15">
        <f t="shared" si="13"/>
        <v>0.5902843943869553</v>
      </c>
      <c r="S290" s="27"/>
    </row>
    <row r="291" spans="15:19" ht="11.25">
      <c r="O291" s="14">
        <f t="shared" si="14"/>
        <v>0.7249999999999955</v>
      </c>
      <c r="P291" s="15">
        <f t="shared" si="13"/>
        <v>0.597760126042465</v>
      </c>
      <c r="S291" s="27"/>
    </row>
    <row r="292" spans="15:19" ht="11.25">
      <c r="O292" s="14">
        <f t="shared" si="14"/>
        <v>0.7274999999999955</v>
      </c>
      <c r="P292" s="15">
        <f t="shared" si="13"/>
        <v>0.6052694149414957</v>
      </c>
      <c r="S292" s="27"/>
    </row>
    <row r="293" spans="15:19" ht="11.25">
      <c r="O293" s="14">
        <f t="shared" si="14"/>
        <v>0.7299999999999954</v>
      </c>
      <c r="P293" s="15">
        <f t="shared" si="13"/>
        <v>0.6128129910166134</v>
      </c>
      <c r="S293" s="27"/>
    </row>
    <row r="294" spans="15:19" ht="11.25">
      <c r="O294" s="14">
        <f t="shared" si="14"/>
        <v>0.7324999999999954</v>
      </c>
      <c r="P294" s="15">
        <f t="shared" si="13"/>
        <v>0.6203916020690636</v>
      </c>
      <c r="S294" s="27"/>
    </row>
    <row r="295" spans="15:19" ht="11.25">
      <c r="O295" s="14">
        <f t="shared" si="14"/>
        <v>0.7349999999999953</v>
      </c>
      <c r="P295" s="15">
        <f t="shared" si="13"/>
        <v>0.6280060144375552</v>
      </c>
      <c r="S295" s="27"/>
    </row>
    <row r="296" spans="15:19" ht="11.25">
      <c r="O296" s="14">
        <f t="shared" si="14"/>
        <v>0.7374999999999953</v>
      </c>
      <c r="P296" s="15">
        <f t="shared" si="13"/>
        <v>0.6356570136975679</v>
      </c>
      <c r="S296" s="27"/>
    </row>
    <row r="297" spans="15:19" ht="11.25">
      <c r="O297" s="14">
        <f t="shared" si="14"/>
        <v>0.7399999999999952</v>
      </c>
      <c r="P297" s="15">
        <f t="shared" si="13"/>
        <v>0.6433454053929022</v>
      </c>
      <c r="S297" s="27"/>
    </row>
    <row r="298" spans="15:19" ht="11.25">
      <c r="O298" s="14">
        <f t="shared" si="14"/>
        <v>0.7424999999999952</v>
      </c>
      <c r="P298" s="15">
        <f t="shared" si="13"/>
        <v>0.6510720158013112</v>
      </c>
      <c r="S298" s="27"/>
    </row>
    <row r="299" spans="15:19" ht="11.25">
      <c r="O299" s="14">
        <f t="shared" si="14"/>
        <v>0.7449999999999951</v>
      </c>
      <c r="P299" s="15">
        <f t="shared" si="13"/>
        <v>0.6588376927361723</v>
      </c>
      <c r="S299" s="27"/>
    </row>
    <row r="300" spans="15:19" ht="11.25">
      <c r="O300" s="14">
        <f t="shared" si="14"/>
        <v>0.7474999999999951</v>
      </c>
      <c r="P300" s="15">
        <f t="shared" si="13"/>
        <v>0.6666433063862909</v>
      </c>
      <c r="S300" s="27"/>
    </row>
    <row r="301" spans="15:19" ht="11.25">
      <c r="O301" s="14">
        <f t="shared" si="14"/>
        <v>0.749999999999995</v>
      </c>
      <c r="P301" s="15">
        <f t="shared" si="13"/>
        <v>0.6744897501960658</v>
      </c>
      <c r="S301" s="27"/>
    </row>
    <row r="302" spans="15:19" ht="11.25">
      <c r="O302" s="14">
        <f t="shared" si="14"/>
        <v>0.752499999999995</v>
      </c>
      <c r="P302" s="15">
        <f t="shared" si="13"/>
        <v>0.6823779417884179</v>
      </c>
      <c r="S302" s="27"/>
    </row>
    <row r="303" spans="15:19" ht="11.25">
      <c r="O303" s="14">
        <f t="shared" si="14"/>
        <v>0.7549999999999949</v>
      </c>
      <c r="P303" s="15">
        <f t="shared" si="13"/>
        <v>0.6903088239330177</v>
      </c>
      <c r="S303" s="27"/>
    </row>
    <row r="304" spans="15:19" ht="11.25">
      <c r="O304" s="14">
        <f t="shared" si="14"/>
        <v>0.7574999999999948</v>
      </c>
      <c r="P304" s="15">
        <f t="shared" si="13"/>
        <v>0.6982833655625713</v>
      </c>
      <c r="S304" s="27"/>
    </row>
    <row r="305" spans="15:19" ht="11.25">
      <c r="O305" s="14">
        <f t="shared" si="14"/>
        <v>0.7599999999999948</v>
      </c>
      <c r="P305" s="15">
        <f t="shared" si="13"/>
        <v>0.7063025628400705</v>
      </c>
      <c r="S305" s="27"/>
    </row>
    <row r="306" spans="15:19" ht="11.25">
      <c r="O306" s="14">
        <f t="shared" si="14"/>
        <v>0.7624999999999947</v>
      </c>
      <c r="P306" s="15">
        <f t="shared" si="13"/>
        <v>0.7143674402801703</v>
      </c>
      <c r="S306" s="27"/>
    </row>
    <row r="307" spans="15:19" ht="11.25">
      <c r="O307" s="14">
        <f t="shared" si="14"/>
        <v>0.7649999999999947</v>
      </c>
      <c r="P307" s="15">
        <f t="shared" si="13"/>
        <v>0.7224790519280453</v>
      </c>
      <c r="S307" s="27"/>
    </row>
    <row r="308" spans="15:19" ht="11.25">
      <c r="O308" s="14">
        <f t="shared" si="14"/>
        <v>0.7674999999999946</v>
      </c>
      <c r="P308" s="15">
        <f t="shared" si="13"/>
        <v>0.7306384825993548</v>
      </c>
      <c r="S308" s="27"/>
    </row>
    <row r="309" spans="15:19" ht="11.25">
      <c r="O309" s="14">
        <f t="shared" si="14"/>
        <v>0.7699999999999946</v>
      </c>
      <c r="P309" s="15">
        <f t="shared" si="13"/>
        <v>0.7388468491851958</v>
      </c>
      <c r="S309" s="27"/>
    </row>
    <row r="310" spans="15:19" ht="11.25">
      <c r="O310" s="14">
        <f t="shared" si="14"/>
        <v>0.7724999999999945</v>
      </c>
      <c r="P310" s="15">
        <f t="shared" si="13"/>
        <v>0.7471053020262273</v>
      </c>
      <c r="S310" s="27"/>
    </row>
    <row r="311" spans="15:19" ht="11.25">
      <c r="O311" s="14">
        <f t="shared" si="14"/>
        <v>0.7749999999999945</v>
      </c>
      <c r="P311" s="15">
        <f t="shared" si="13"/>
        <v>0.7554150263604509</v>
      </c>
      <c r="S311" s="27"/>
    </row>
    <row r="312" spans="15:19" ht="11.25">
      <c r="O312" s="14">
        <f t="shared" si="14"/>
        <v>0.7774999999999944</v>
      </c>
      <c r="P312" s="15">
        <f t="shared" si="13"/>
        <v>0.7637772438495036</v>
      </c>
      <c r="S312" s="27"/>
    </row>
    <row r="313" spans="15:19" ht="11.25">
      <c r="O313" s="14">
        <f t="shared" si="14"/>
        <v>0.7799999999999944</v>
      </c>
      <c r="P313" s="15">
        <f t="shared" si="13"/>
        <v>0.772193214188666</v>
      </c>
      <c r="S313" s="27"/>
    </row>
    <row r="314" spans="15:19" ht="11.25">
      <c r="O314" s="14">
        <f t="shared" si="14"/>
        <v>0.7824999999999943</v>
      </c>
      <c r="P314" s="15">
        <f t="shared" si="13"/>
        <v>0.7806642368062142</v>
      </c>
      <c r="S314" s="27"/>
    </row>
    <row r="315" spans="15:19" ht="11.25">
      <c r="O315" s="14">
        <f t="shared" si="14"/>
        <v>0.7849999999999943</v>
      </c>
      <c r="P315" s="15">
        <f t="shared" si="13"/>
        <v>0.7891916526582028</v>
      </c>
      <c r="S315" s="27"/>
    </row>
    <row r="316" spans="15:19" ht="11.25">
      <c r="O316" s="14">
        <f t="shared" si="14"/>
        <v>0.7874999999999942</v>
      </c>
      <c r="P316" s="15">
        <f t="shared" si="13"/>
        <v>0.7977768461252184</v>
      </c>
      <c r="S316" s="27"/>
    </row>
    <row r="317" spans="15:19" ht="11.25">
      <c r="O317" s="14">
        <f t="shared" si="14"/>
        <v>0.7899999999999942</v>
      </c>
      <c r="P317" s="15">
        <f t="shared" si="13"/>
        <v>0.8064212470182197</v>
      </c>
      <c r="S317" s="27"/>
    </row>
    <row r="318" spans="15:19" ht="11.25">
      <c r="O318" s="14">
        <f t="shared" si="14"/>
        <v>0.7924999999999941</v>
      </c>
      <c r="P318" s="15">
        <f t="shared" si="13"/>
        <v>0.8151263327011349</v>
      </c>
      <c r="S318" s="27"/>
    </row>
    <row r="319" spans="15:19" ht="11.25">
      <c r="O319" s="14">
        <f t="shared" si="14"/>
        <v>0.794999999999994</v>
      </c>
      <c r="P319" s="15">
        <f t="shared" si="13"/>
        <v>0.8238936303385365</v>
      </c>
      <c r="S319" s="27"/>
    </row>
    <row r="320" spans="15:19" ht="11.25">
      <c r="O320" s="14">
        <f t="shared" si="14"/>
        <v>0.797499999999994</v>
      </c>
      <c r="P320" s="15">
        <f t="shared" si="13"/>
        <v>0.8327247192774221</v>
      </c>
      <c r="S320" s="27"/>
    </row>
    <row r="321" spans="15:19" ht="11.25">
      <c r="O321" s="14">
        <f t="shared" si="14"/>
        <v>0.7999999999999939</v>
      </c>
      <c r="P321" s="15">
        <f t="shared" si="13"/>
        <v>0.8416212335728925</v>
      </c>
      <c r="S321" s="27"/>
    </row>
    <row r="322" spans="15:19" ht="11.25">
      <c r="O322" s="14">
        <f t="shared" si="14"/>
        <v>0.8024999999999939</v>
      </c>
      <c r="P322" s="15">
        <f t="shared" si="13"/>
        <v>0.8505848646683625</v>
      </c>
      <c r="S322" s="27"/>
    </row>
    <row r="323" spans="15:19" ht="11.25">
      <c r="O323" s="14">
        <f t="shared" si="14"/>
        <v>0.8049999999999938</v>
      </c>
      <c r="P323" s="15">
        <f aca="true" t="shared" si="15" ref="P323:P386">NORMINV(O323,0,1)</f>
        <v>0.859617364241889</v>
      </c>
      <c r="S323" s="27"/>
    </row>
    <row r="324" spans="15:19" ht="11.25">
      <c r="O324" s="14">
        <f aca="true" t="shared" si="16" ref="O324:O387">O323+0.0025</f>
        <v>0.8074999999999938</v>
      </c>
      <c r="P324" s="15">
        <f t="shared" si="15"/>
        <v>0.8687205472312061</v>
      </c>
      <c r="S324" s="27"/>
    </row>
    <row r="325" spans="15:19" ht="11.25">
      <c r="O325" s="14">
        <f t="shared" si="16"/>
        <v>0.8099999999999937</v>
      </c>
      <c r="P325" s="15">
        <f t="shared" si="15"/>
        <v>0.8778962950512053</v>
      </c>
      <c r="S325" s="27"/>
    </row>
    <row r="326" spans="15:19" ht="11.25">
      <c r="O326" s="14">
        <f t="shared" si="16"/>
        <v>0.8124999999999937</v>
      </c>
      <c r="P326" s="15">
        <f t="shared" si="15"/>
        <v>0.8871465590188525</v>
      </c>
      <c r="S326" s="27"/>
    </row>
    <row r="327" spans="15:19" ht="11.25">
      <c r="O327" s="14">
        <f t="shared" si="16"/>
        <v>0.8149999999999936</v>
      </c>
      <c r="P327" s="15">
        <f t="shared" si="15"/>
        <v>0.896473364001892</v>
      </c>
      <c r="S327" s="27"/>
    </row>
    <row r="328" spans="15:19" ht="11.25">
      <c r="O328" s="14">
        <f t="shared" si="16"/>
        <v>0.8174999999999936</v>
      </c>
      <c r="P328" s="15">
        <f t="shared" si="15"/>
        <v>0.9058788123092605</v>
      </c>
      <c r="S328" s="27"/>
    </row>
    <row r="329" spans="15:19" ht="11.25">
      <c r="O329" s="14">
        <f t="shared" si="16"/>
        <v>0.8199999999999935</v>
      </c>
      <c r="P329" s="15">
        <f t="shared" si="15"/>
        <v>0.915365087842789</v>
      </c>
      <c r="S329" s="27"/>
    </row>
    <row r="330" spans="15:19" ht="11.25">
      <c r="O330" s="14">
        <f t="shared" si="16"/>
        <v>0.8224999999999935</v>
      </c>
      <c r="P330" s="15">
        <f t="shared" si="15"/>
        <v>0.9249344605316998</v>
      </c>
      <c r="S330" s="27"/>
    </row>
    <row r="331" spans="15:19" ht="11.25">
      <c r="O331" s="14">
        <f t="shared" si="16"/>
        <v>0.8249999999999934</v>
      </c>
      <c r="P331" s="15">
        <f t="shared" si="15"/>
        <v>0.9345892910734541</v>
      </c>
      <c r="S331" s="27"/>
    </row>
    <row r="332" spans="15:19" ht="11.25">
      <c r="O332" s="14">
        <f t="shared" si="16"/>
        <v>0.8274999999999934</v>
      </c>
      <c r="P332" s="15">
        <f t="shared" si="15"/>
        <v>0.944332036006893</v>
      </c>
      <c r="S332" s="27"/>
    </row>
    <row r="333" spans="15:19" ht="11.25">
      <c r="O333" s="14">
        <f t="shared" si="16"/>
        <v>0.8299999999999933</v>
      </c>
      <c r="P333" s="15">
        <f t="shared" si="15"/>
        <v>0.954165253146168</v>
      </c>
      <c r="S333" s="27"/>
    </row>
    <row r="334" spans="15:19" ht="11.25">
      <c r="O334" s="14">
        <f t="shared" si="16"/>
        <v>0.8324999999999932</v>
      </c>
      <c r="P334" s="15">
        <f t="shared" si="15"/>
        <v>0.9640916074069075</v>
      </c>
      <c r="S334" s="27"/>
    </row>
    <row r="335" spans="15:19" ht="11.25">
      <c r="O335" s="14">
        <f t="shared" si="16"/>
        <v>0.8349999999999932</v>
      </c>
      <c r="P335" s="15">
        <f t="shared" si="15"/>
        <v>0.9741138770592819</v>
      </c>
      <c r="S335" s="27"/>
    </row>
    <row r="336" spans="15:19" ht="11.25">
      <c r="O336" s="14">
        <f t="shared" si="16"/>
        <v>0.8374999999999931</v>
      </c>
      <c r="P336" s="15">
        <f t="shared" si="15"/>
        <v>0.9842349604462972</v>
      </c>
      <c r="S336" s="27"/>
    </row>
    <row r="337" spans="15:19" ht="11.25">
      <c r="O337" s="14">
        <f t="shared" si="16"/>
        <v>0.8399999999999931</v>
      </c>
      <c r="P337" s="15">
        <f t="shared" si="15"/>
        <v>0.9944578832097248</v>
      </c>
      <c r="S337" s="27"/>
    </row>
    <row r="338" spans="15:19" ht="11.25">
      <c r="O338" s="14">
        <f t="shared" si="16"/>
        <v>0.842499999999993</v>
      </c>
      <c r="P338" s="15">
        <f t="shared" si="15"/>
        <v>1.004785806070676</v>
      </c>
      <c r="S338" s="27"/>
    </row>
    <row r="339" spans="15:19" ht="11.25">
      <c r="O339" s="14">
        <f t="shared" si="16"/>
        <v>0.844999999999993</v>
      </c>
      <c r="P339" s="15">
        <f t="shared" si="15"/>
        <v>1.015222033216998</v>
      </c>
      <c r="S339" s="27"/>
    </row>
    <row r="340" spans="15:19" ht="11.25">
      <c r="O340" s="14">
        <f t="shared" si="16"/>
        <v>0.8474999999999929</v>
      </c>
      <c r="P340" s="15">
        <f t="shared" si="15"/>
        <v>1.0257700213555192</v>
      </c>
      <c r="S340" s="27"/>
    </row>
    <row r="341" spans="15:19" ht="11.25">
      <c r="O341" s="14">
        <f t="shared" si="16"/>
        <v>0.8499999999999929</v>
      </c>
      <c r="P341" s="15">
        <f t="shared" si="15"/>
        <v>1.0364333894937592</v>
      </c>
      <c r="S341" s="27"/>
    </row>
    <row r="342" spans="15:19" ht="11.25">
      <c r="O342" s="14">
        <f t="shared" si="16"/>
        <v>0.8524999999999928</v>
      </c>
      <c r="P342" s="15">
        <f t="shared" si="15"/>
        <v>1.0472159295232069</v>
      </c>
      <c r="S342" s="27"/>
    </row>
    <row r="343" spans="15:19" ht="11.25">
      <c r="O343" s="14">
        <f t="shared" si="16"/>
        <v>0.8549999999999928</v>
      </c>
      <c r="P343" s="15">
        <f t="shared" si="15"/>
        <v>1.0581216176847446</v>
      </c>
      <c r="S343" s="27"/>
    </row>
    <row r="344" spans="15:19" ht="11.25">
      <c r="O344" s="14">
        <f t="shared" si="16"/>
        <v>0.8574999999999927</v>
      </c>
      <c r="P344" s="15">
        <f t="shared" si="15"/>
        <v>1.0691546270064394</v>
      </c>
      <c r="S344" s="27"/>
    </row>
    <row r="345" spans="15:19" ht="11.25">
      <c r="O345" s="14">
        <f t="shared" si="16"/>
        <v>0.8599999999999927</v>
      </c>
      <c r="P345" s="15">
        <f t="shared" si="15"/>
        <v>1.0803193408149228</v>
      </c>
      <c r="S345" s="27"/>
    </row>
    <row r="346" spans="15:19" ht="11.25">
      <c r="O346" s="14">
        <f t="shared" si="16"/>
        <v>0.8624999999999926</v>
      </c>
      <c r="P346" s="15">
        <f t="shared" si="15"/>
        <v>1.0916203674341345</v>
      </c>
      <c r="S346" s="27"/>
    </row>
    <row r="347" spans="15:19" ht="11.25">
      <c r="O347" s="14">
        <f t="shared" si="16"/>
        <v>0.8649999999999926</v>
      </c>
      <c r="P347" s="15">
        <f t="shared" si="15"/>
        <v>1.1030625561995624</v>
      </c>
      <c r="S347" s="27"/>
    </row>
    <row r="348" spans="15:19" ht="11.25">
      <c r="O348" s="14">
        <f t="shared" si="16"/>
        <v>0.8674999999999925</v>
      </c>
      <c r="P348" s="15">
        <f t="shared" si="15"/>
        <v>1.1146510149326243</v>
      </c>
      <c r="S348" s="27"/>
    </row>
    <row r="349" spans="15:19" ht="11.25">
      <c r="O349" s="14">
        <f t="shared" si="16"/>
        <v>0.8699999999999924</v>
      </c>
      <c r="P349" s="15">
        <f t="shared" si="15"/>
        <v>1.126391129038765</v>
      </c>
      <c r="S349" s="27"/>
    </row>
    <row r="350" spans="15:19" ht="11.25">
      <c r="O350" s="14">
        <f t="shared" si="16"/>
        <v>0.8724999999999924</v>
      </c>
      <c r="P350" s="15">
        <f t="shared" si="15"/>
        <v>1.1382885824147615</v>
      </c>
      <c r="S350" s="27"/>
    </row>
    <row r="351" spans="15:19" ht="11.25">
      <c r="O351" s="14">
        <f t="shared" si="16"/>
        <v>0.8749999999999923</v>
      </c>
      <c r="P351" s="15">
        <f t="shared" si="15"/>
        <v>1.150349380375971</v>
      </c>
      <c r="S351" s="27"/>
    </row>
    <row r="352" spans="15:19" ht="11.25">
      <c r="O352" s="14">
        <f t="shared" si="16"/>
        <v>0.8774999999999923</v>
      </c>
      <c r="P352" s="15">
        <f t="shared" si="15"/>
        <v>1.1625798748435847</v>
      </c>
      <c r="S352" s="27"/>
    </row>
    <row r="353" spans="15:19" ht="11.25">
      <c r="O353" s="14">
        <f t="shared" si="16"/>
        <v>0.8799999999999922</v>
      </c>
      <c r="P353" s="15">
        <f t="shared" si="15"/>
        <v>1.174986792066051</v>
      </c>
      <c r="S353" s="27"/>
    </row>
    <row r="354" spans="15:19" ht="11.25">
      <c r="O354" s="14">
        <f t="shared" si="16"/>
        <v>0.8824999999999922</v>
      </c>
      <c r="P354" s="15">
        <f t="shared" si="15"/>
        <v>1.1875772631885382</v>
      </c>
      <c r="S354" s="27"/>
    </row>
    <row r="355" spans="15:19" ht="11.25">
      <c r="O355" s="14">
        <f t="shared" si="16"/>
        <v>0.8849999999999921</v>
      </c>
      <c r="P355" s="15">
        <f t="shared" si="15"/>
        <v>1.2003588580308184</v>
      </c>
      <c r="S355" s="27"/>
    </row>
    <row r="356" spans="15:19" ht="11.25">
      <c r="O356" s="14">
        <f t="shared" si="16"/>
        <v>0.8874999999999921</v>
      </c>
      <c r="P356" s="15">
        <f t="shared" si="15"/>
        <v>1.2133396224884763</v>
      </c>
      <c r="S356" s="27"/>
    </row>
    <row r="357" spans="15:19" ht="11.25">
      <c r="O357" s="14">
        <f t="shared" si="16"/>
        <v>0.889999999999992</v>
      </c>
      <c r="P357" s="15">
        <f t="shared" si="15"/>
        <v>1.2265281200365674</v>
      </c>
      <c r="S357" s="27"/>
    </row>
    <row r="358" spans="15:19" ht="11.25">
      <c r="O358" s="14">
        <f t="shared" si="16"/>
        <v>0.892499999999992</v>
      </c>
      <c r="P358" s="15">
        <f t="shared" si="15"/>
        <v>1.2399334778906943</v>
      </c>
      <c r="S358" s="27"/>
    </row>
    <row r="359" spans="15:19" ht="11.25">
      <c r="O359" s="14">
        <f t="shared" si="16"/>
        <v>0.8949999999999919</v>
      </c>
      <c r="P359" s="15">
        <f t="shared" si="15"/>
        <v>1.2535654384704067</v>
      </c>
      <c r="S359" s="27"/>
    </row>
    <row r="360" spans="15:19" ht="11.25">
      <c r="O360" s="14">
        <f t="shared" si="16"/>
        <v>0.8974999999999919</v>
      </c>
      <c r="P360" s="15">
        <f t="shared" si="15"/>
        <v>1.267434416916859</v>
      </c>
      <c r="S360" s="27"/>
    </row>
    <row r="361" spans="15:19" ht="11.25">
      <c r="O361" s="14">
        <f t="shared" si="16"/>
        <v>0.8999999999999918</v>
      </c>
      <c r="P361" s="15">
        <f t="shared" si="15"/>
        <v>1.2815515655445533</v>
      </c>
      <c r="S361" s="27"/>
    </row>
    <row r="362" spans="15:19" ht="11.25">
      <c r="O362" s="14">
        <f t="shared" si="16"/>
        <v>0.9024999999999918</v>
      </c>
      <c r="P362" s="15">
        <f t="shared" si="15"/>
        <v>1.295928846260379</v>
      </c>
      <c r="S362" s="27"/>
    </row>
    <row r="363" spans="15:19" ht="11.25">
      <c r="O363" s="14">
        <f t="shared" si="16"/>
        <v>0.9049999999999917</v>
      </c>
      <c r="P363" s="15">
        <f t="shared" si="15"/>
        <v>1.3105791121680803</v>
      </c>
      <c r="S363" s="27"/>
    </row>
    <row r="364" spans="15:19" ht="11.25">
      <c r="O364" s="14">
        <f t="shared" si="16"/>
        <v>0.9074999999999916</v>
      </c>
      <c r="P364" s="15">
        <f t="shared" si="15"/>
        <v>1.3255161998000071</v>
      </c>
      <c r="S364" s="27"/>
    </row>
    <row r="365" spans="15:19" ht="11.25">
      <c r="O365" s="14">
        <f t="shared" si="16"/>
        <v>0.9099999999999916</v>
      </c>
      <c r="P365" s="15">
        <f t="shared" si="15"/>
        <v>1.3407550336901637</v>
      </c>
      <c r="S365" s="27"/>
    </row>
    <row r="366" spans="15:19" ht="11.25">
      <c r="O366" s="14">
        <f t="shared" si="16"/>
        <v>0.9124999999999915</v>
      </c>
      <c r="P366" s="15">
        <f t="shared" si="15"/>
        <v>1.3563117453351934</v>
      </c>
      <c r="S366" s="27"/>
    </row>
    <row r="367" spans="15:19" ht="11.25">
      <c r="O367" s="14">
        <f t="shared" si="16"/>
        <v>0.9149999999999915</v>
      </c>
      <c r="P367" s="15">
        <f t="shared" si="15"/>
        <v>1.3722038089986714</v>
      </c>
      <c r="S367" s="27"/>
    </row>
    <row r="368" spans="15:19" ht="11.25">
      <c r="O368" s="14">
        <f t="shared" si="16"/>
        <v>0.9174999999999914</v>
      </c>
      <c r="P368" s="15">
        <f t="shared" si="15"/>
        <v>1.3884501973190901</v>
      </c>
      <c r="S368" s="27"/>
    </row>
    <row r="369" spans="15:19" ht="11.25">
      <c r="O369" s="14">
        <f t="shared" si="16"/>
        <v>0.9199999999999914</v>
      </c>
      <c r="P369" s="15">
        <f t="shared" si="15"/>
        <v>1.4050715603095747</v>
      </c>
      <c r="S369" s="27"/>
    </row>
    <row r="370" spans="15:19" ht="11.25">
      <c r="O370" s="14">
        <f t="shared" si="16"/>
        <v>0.9224999999999913</v>
      </c>
      <c r="P370" s="15">
        <f t="shared" si="15"/>
        <v>1.4220904321222605</v>
      </c>
      <c r="S370" s="27"/>
    </row>
    <row r="371" spans="15:19" ht="11.25">
      <c r="O371" s="14">
        <f t="shared" si="16"/>
        <v>0.9249999999999913</v>
      </c>
      <c r="P371" s="15">
        <f t="shared" si="15"/>
        <v>1.439531470938395</v>
      </c>
      <c r="S371" s="27"/>
    </row>
    <row r="372" spans="15:19" ht="11.25">
      <c r="O372" s="14">
        <f t="shared" si="16"/>
        <v>0.9274999999999912</v>
      </c>
      <c r="P372" s="15">
        <f t="shared" si="15"/>
        <v>1.457421738597588</v>
      </c>
      <c r="S372" s="27"/>
    </row>
    <row r="373" spans="15:19" ht="11.25">
      <c r="O373" s="14">
        <f t="shared" si="16"/>
        <v>0.9299999999999912</v>
      </c>
      <c r="P373" s="15">
        <f t="shared" si="15"/>
        <v>1.4757910281791058</v>
      </c>
      <c r="S373" s="27"/>
    </row>
    <row r="374" spans="15:19" ht="11.25">
      <c r="O374" s="14">
        <f t="shared" si="16"/>
        <v>0.9324999999999911</v>
      </c>
      <c r="P374" s="15">
        <f t="shared" si="15"/>
        <v>1.4946722498065523</v>
      </c>
      <c r="S374" s="27"/>
    </row>
    <row r="375" spans="15:19" ht="11.25">
      <c r="O375" s="14">
        <f t="shared" si="16"/>
        <v>0.9349999999999911</v>
      </c>
      <c r="P375" s="15">
        <f t="shared" si="15"/>
        <v>1.5141018876192134</v>
      </c>
      <c r="S375" s="27"/>
    </row>
    <row r="376" spans="15:19" ht="11.25">
      <c r="O376" s="14">
        <f t="shared" si="16"/>
        <v>0.937499999999991</v>
      </c>
      <c r="P376" s="15">
        <f t="shared" si="15"/>
        <v>1.534120544352473</v>
      </c>
      <c r="S376" s="27"/>
    </row>
    <row r="377" spans="15:19" ht="11.25">
      <c r="O377" s="14">
        <f t="shared" si="16"/>
        <v>0.939999999999991</v>
      </c>
      <c r="P377" s="15">
        <f t="shared" si="15"/>
        <v>1.554773594596778</v>
      </c>
      <c r="S377" s="27"/>
    </row>
    <row r="378" spans="15:19" ht="11.25">
      <c r="O378" s="14">
        <f t="shared" si="16"/>
        <v>0.9424999999999909</v>
      </c>
      <c r="P378" s="15">
        <f t="shared" si="15"/>
        <v>1.5761119739865808</v>
      </c>
      <c r="S378" s="27"/>
    </row>
    <row r="379" spans="15:19" ht="11.25">
      <c r="O379" s="14">
        <f t="shared" si="16"/>
        <v>0.9449999999999908</v>
      </c>
      <c r="P379" s="15">
        <f t="shared" si="15"/>
        <v>1.5981931399227345</v>
      </c>
      <c r="S379" s="27"/>
    </row>
    <row r="380" spans="15:19" ht="11.25">
      <c r="O380" s="14">
        <f t="shared" si="16"/>
        <v>0.9474999999999908</v>
      </c>
      <c r="P380" s="15">
        <f t="shared" si="15"/>
        <v>1.621082250852322</v>
      </c>
      <c r="S380" s="27"/>
    </row>
    <row r="381" spans="15:19" ht="11.25">
      <c r="O381" s="14">
        <f t="shared" si="16"/>
        <v>0.9499999999999907</v>
      </c>
      <c r="P381" s="15">
        <f t="shared" si="15"/>
        <v>1.6448536269513827</v>
      </c>
      <c r="S381" s="27"/>
    </row>
    <row r="382" spans="15:19" ht="11.25">
      <c r="O382" s="14">
        <f t="shared" si="16"/>
        <v>0.9524999999999907</v>
      </c>
      <c r="P382" s="15">
        <f t="shared" si="15"/>
        <v>1.6695925772880926</v>
      </c>
      <c r="S382" s="27"/>
    </row>
    <row r="383" spans="15:19" ht="11.25">
      <c r="O383" s="14">
        <f t="shared" si="16"/>
        <v>0.9549999999999906</v>
      </c>
      <c r="P383" s="15">
        <f t="shared" si="15"/>
        <v>1.6953977102720392</v>
      </c>
      <c r="S383" s="27"/>
    </row>
    <row r="384" spans="15:19" ht="11.25">
      <c r="O384" s="14">
        <f t="shared" si="16"/>
        <v>0.9574999999999906</v>
      </c>
      <c r="P384" s="15">
        <f t="shared" si="15"/>
        <v>1.722383890252587</v>
      </c>
      <c r="S384" s="27"/>
    </row>
    <row r="385" spans="15:19" ht="11.25">
      <c r="O385" s="14">
        <f t="shared" si="16"/>
        <v>0.9599999999999905</v>
      </c>
      <c r="P385" s="15">
        <f t="shared" si="15"/>
        <v>1.7506860712520598</v>
      </c>
      <c r="S385" s="27"/>
    </row>
    <row r="386" spans="15:19" ht="11.25">
      <c r="O386" s="14">
        <f t="shared" si="16"/>
        <v>0.9624999999999905</v>
      </c>
      <c r="P386" s="15">
        <f t="shared" si="15"/>
        <v>1.7804643416919101</v>
      </c>
      <c r="S386" s="27"/>
    </row>
    <row r="387" spans="15:19" ht="11.25">
      <c r="O387" s="14">
        <f t="shared" si="16"/>
        <v>0.9649999999999904</v>
      </c>
      <c r="P387" s="15">
        <f aca="true" t="shared" si="17" ref="P387:P400">NORMINV(O387,0,1)</f>
        <v>1.811910672952473</v>
      </c>
      <c r="S387" s="27"/>
    </row>
    <row r="388" spans="15:19" ht="11.25">
      <c r="O388" s="14">
        <f aca="true" t="shared" si="18" ref="O388:O400">O387+0.0025</f>
        <v>0.9674999999999904</v>
      </c>
      <c r="P388" s="15">
        <f t="shared" si="17"/>
        <v>1.8452581167553688</v>
      </c>
      <c r="S388" s="27"/>
    </row>
    <row r="389" spans="15:19" ht="11.25">
      <c r="O389" s="14">
        <f t="shared" si="18"/>
        <v>0.9699999999999903</v>
      </c>
      <c r="P389" s="15">
        <f t="shared" si="17"/>
        <v>1.8807936081511092</v>
      </c>
      <c r="S389" s="27"/>
    </row>
    <row r="390" spans="15:19" ht="11.25">
      <c r="O390" s="14">
        <f t="shared" si="18"/>
        <v>0.9724999999999903</v>
      </c>
      <c r="P390" s="15">
        <f t="shared" si="17"/>
        <v>1.9188762262164234</v>
      </c>
      <c r="S390" s="27"/>
    </row>
    <row r="391" spans="15:19" ht="11.25">
      <c r="O391" s="14">
        <f t="shared" si="18"/>
        <v>0.9749999999999902</v>
      </c>
      <c r="P391" s="15">
        <f t="shared" si="17"/>
        <v>1.959963984539888</v>
      </c>
      <c r="S391" s="27"/>
    </row>
    <row r="392" spans="15:19" ht="11.25">
      <c r="O392" s="14">
        <f t="shared" si="18"/>
        <v>0.9774999999999902</v>
      </c>
      <c r="P392" s="15">
        <f t="shared" si="17"/>
        <v>2.004654461764913</v>
      </c>
      <c r="S392" s="27"/>
    </row>
    <row r="393" spans="15:19" ht="11.25">
      <c r="O393" s="14">
        <f t="shared" si="18"/>
        <v>0.9799999999999901</v>
      </c>
      <c r="P393" s="15">
        <f t="shared" si="17"/>
        <v>2.053748910631616</v>
      </c>
      <c r="S393" s="27"/>
    </row>
    <row r="394" spans="15:19" ht="11.25">
      <c r="O394" s="14">
        <f t="shared" si="18"/>
        <v>0.98249999999999</v>
      </c>
      <c r="P394" s="15">
        <f t="shared" si="17"/>
        <v>2.10835839916888</v>
      </c>
      <c r="S394" s="27"/>
    </row>
    <row r="395" spans="15:19" ht="11.25">
      <c r="O395" s="14">
        <f t="shared" si="18"/>
        <v>0.98499999999999</v>
      </c>
      <c r="P395" s="15">
        <f t="shared" si="17"/>
        <v>2.1700903775842946</v>
      </c>
      <c r="S395" s="27"/>
    </row>
    <row r="396" spans="15:19" ht="11.25">
      <c r="O396" s="14">
        <f t="shared" si="18"/>
        <v>0.9874999999999899</v>
      </c>
      <c r="P396" s="15">
        <f t="shared" si="17"/>
        <v>2.241402727604636</v>
      </c>
      <c r="S396" s="27"/>
    </row>
    <row r="397" spans="15:19" ht="11.25">
      <c r="O397" s="14">
        <f t="shared" si="18"/>
        <v>0.9899999999999899</v>
      </c>
      <c r="P397" s="15">
        <f t="shared" si="17"/>
        <v>2.326347874040465</v>
      </c>
      <c r="S397" s="27"/>
    </row>
    <row r="398" spans="15:19" ht="11.25">
      <c r="O398" s="14">
        <f t="shared" si="18"/>
        <v>0.9924999999999898</v>
      </c>
      <c r="P398" s="15">
        <f t="shared" si="17"/>
        <v>2.432379058583953</v>
      </c>
      <c r="S398" s="27"/>
    </row>
    <row r="399" spans="15:19" ht="11.25">
      <c r="O399" s="14">
        <f t="shared" si="18"/>
        <v>0.9949999999999898</v>
      </c>
      <c r="P399" s="15">
        <f t="shared" si="17"/>
        <v>2.5758293035482094</v>
      </c>
      <c r="S399" s="27"/>
    </row>
    <row r="400" spans="15:19" ht="11.25">
      <c r="O400" s="14">
        <f t="shared" si="18"/>
        <v>0.9974999999999897</v>
      </c>
      <c r="P400" s="15">
        <f t="shared" si="17"/>
        <v>2.8070337683424667</v>
      </c>
      <c r="S400" s="27"/>
    </row>
  </sheetData>
  <sheetProtection/>
  <printOptions/>
  <pageMargins left="0.75" right="0.75" top="1" bottom="1" header="0.5" footer="0.5"/>
  <pageSetup horizontalDpi="200" verticalDpi="2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mzf</cp:lastModifiedBy>
  <dcterms:created xsi:type="dcterms:W3CDTF">2003-02-12T12:29:57Z</dcterms:created>
  <dcterms:modified xsi:type="dcterms:W3CDTF">2018-04-25T04:55:29Z</dcterms:modified>
  <cp:category/>
  <cp:version/>
  <cp:contentType/>
  <cp:contentStatus/>
</cp:coreProperties>
</file>