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50" windowHeight="6915" activeTab="0"/>
  </bookViews>
  <sheets>
    <sheet name="call option" sheetId="1" r:id="rId1"/>
  </sheets>
  <definedNames>
    <definedName name="_Regression_Int" localSheetId="0" hidden="1">1</definedName>
    <definedName name="_xlnm.Print_Area" localSheetId="0">'call option'!$A$1:$E$16</definedName>
    <definedName name="Print_Area_MI">'call option'!$A$1:$E$16</definedName>
  </definedNames>
  <calcPr fullCalcOnLoad="1"/>
</workbook>
</file>

<file path=xl/sharedStrings.xml><?xml version="1.0" encoding="utf-8"?>
<sst xmlns="http://schemas.openxmlformats.org/spreadsheetml/2006/main" count="11" uniqueCount="11">
  <si>
    <t>Black-Scholes Option Pricing Model with Dividends</t>
  </si>
  <si>
    <t>Current Stock Price</t>
  </si>
  <si>
    <t>Exercise Price</t>
  </si>
  <si>
    <t>Risk-Free Interest Rate</t>
  </si>
  <si>
    <t>Expected Life of Option</t>
  </si>
  <si>
    <t>Volatility</t>
  </si>
  <si>
    <t>Dividend Yield</t>
  </si>
  <si>
    <t>Intermediate Computations:</t>
  </si>
  <si>
    <t>years</t>
  </si>
  <si>
    <t>Call Option Value</t>
  </si>
  <si>
    <t xml:space="preserve">Note:  Enter values in the light cells in the spreadsheet.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</si>
</sst>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2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>
      <alignment/>
    </xf>
    <xf numFmtId="0" fontId="2" fillId="3" borderId="1" xfId="0" applyFont="1" applyFill="1" applyBorder="1" applyAlignment="1" applyProtection="1">
      <alignment/>
      <protection/>
    </xf>
    <xf numFmtId="164" fontId="2" fillId="2" borderId="1" xfId="19" applyNumberFormat="1" applyFont="1" applyFill="1" applyBorder="1" applyAlignment="1" applyProtection="1">
      <alignment/>
      <protection locked="0"/>
    </xf>
    <xf numFmtId="10" fontId="2" fillId="2" borderId="1" xfId="19" applyNumberFormat="1" applyFont="1" applyFill="1" applyBorder="1" applyAlignment="1" applyProtection="1">
      <alignment/>
      <protection locked="0"/>
    </xf>
    <xf numFmtId="9" fontId="2" fillId="2" borderId="1" xfId="0" applyNumberFormat="1" applyFont="1" applyFill="1" applyBorder="1" applyAlignment="1" applyProtection="1">
      <alignment/>
      <protection locked="0"/>
    </xf>
    <xf numFmtId="44" fontId="2" fillId="2" borderId="1" xfId="17" applyFont="1" applyFill="1" applyBorder="1" applyAlignment="1" applyProtection="1">
      <alignment/>
      <protection locked="0"/>
    </xf>
    <xf numFmtId="44" fontId="3" fillId="3" borderId="1" xfId="17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/>
      <protection/>
    </xf>
    <xf numFmtId="0" fontId="3" fillId="3" borderId="5" xfId="0" applyFont="1" applyFill="1" applyBorder="1" applyAlignment="1" applyProtection="1">
      <alignment horizontal="left"/>
      <protection/>
    </xf>
    <xf numFmtId="0" fontId="3" fillId="3" borderId="6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4"/>
  <sheetViews>
    <sheetView showGridLines="0" tabSelected="1" workbookViewId="0" topLeftCell="A1">
      <selection activeCell="A1" sqref="A1:C1"/>
    </sheetView>
  </sheetViews>
  <sheetFormatPr defaultColWidth="9.796875" defaultRowHeight="15"/>
  <cols>
    <col min="1" max="1" width="22.3984375" style="0" customWidth="1"/>
    <col min="2" max="2" width="13.59765625" style="0" customWidth="1"/>
    <col min="3" max="3" width="9.09765625" style="0" customWidth="1"/>
    <col min="5" max="5" width="19.796875" style="0" customWidth="1"/>
    <col min="6" max="6" width="12.796875" style="0" customWidth="1"/>
  </cols>
  <sheetData>
    <row r="1" spans="1:5" ht="15.75">
      <c r="A1" s="21" t="s">
        <v>0</v>
      </c>
      <c r="B1" s="22"/>
      <c r="C1" s="23"/>
      <c r="E1" s="1"/>
    </row>
    <row r="2" spans="1:3" ht="15">
      <c r="A2" s="10"/>
      <c r="B2" s="11"/>
      <c r="C2" s="12"/>
    </row>
    <row r="3" spans="1:3" ht="15">
      <c r="A3" s="13" t="s">
        <v>1</v>
      </c>
      <c r="B3" s="11"/>
      <c r="C3" s="19">
        <v>11</v>
      </c>
    </row>
    <row r="4" spans="1:3" ht="15">
      <c r="A4" s="13" t="s">
        <v>2</v>
      </c>
      <c r="B4" s="11"/>
      <c r="C4" s="19">
        <v>15</v>
      </c>
    </row>
    <row r="5" spans="1:3" ht="15">
      <c r="A5" s="13" t="s">
        <v>3</v>
      </c>
      <c r="B5" s="11"/>
      <c r="C5" s="17">
        <v>0.04</v>
      </c>
    </row>
    <row r="6" spans="1:4" ht="15">
      <c r="A6" s="13" t="s">
        <v>4</v>
      </c>
      <c r="B6" s="11"/>
      <c r="C6" s="8">
        <v>5</v>
      </c>
      <c r="D6" s="9" t="s">
        <v>8</v>
      </c>
    </row>
    <row r="7" spans="1:3" ht="15">
      <c r="A7" s="13" t="s">
        <v>5</v>
      </c>
      <c r="B7" s="11"/>
      <c r="C7" s="16">
        <v>0.2</v>
      </c>
    </row>
    <row r="8" spans="1:6" ht="15">
      <c r="A8" s="13" t="s">
        <v>6</v>
      </c>
      <c r="B8" s="11"/>
      <c r="C8" s="18">
        <v>0.02</v>
      </c>
      <c r="E8" s="3"/>
      <c r="F8" s="3"/>
    </row>
    <row r="9" spans="1:6" ht="15">
      <c r="A9" s="10"/>
      <c r="B9" s="11"/>
      <c r="C9" s="14"/>
      <c r="E9" s="3"/>
      <c r="F9" s="3"/>
    </row>
    <row r="10" spans="1:6" ht="15.75">
      <c r="A10" s="13" t="s">
        <v>9</v>
      </c>
      <c r="B10" s="11"/>
      <c r="C10" s="20">
        <f>C3*B24/EXP(C6*C8)-C4*C24/EXP(C5*C6)</f>
        <v>1.0119321478501972</v>
      </c>
      <c r="E10" s="3"/>
      <c r="F10" s="3"/>
    </row>
    <row r="11" spans="1:6" ht="15">
      <c r="A11" s="13"/>
      <c r="B11" s="11"/>
      <c r="C11" s="15"/>
      <c r="E11" s="3"/>
      <c r="F11" s="3"/>
    </row>
    <row r="12" spans="1:6" ht="15">
      <c r="A12" s="1"/>
      <c r="C12" s="2"/>
      <c r="E12" s="3"/>
      <c r="F12" s="3"/>
    </row>
    <row r="13" spans="1:6" ht="15">
      <c r="A13" s="6" t="s">
        <v>10</v>
      </c>
      <c r="E13" s="3"/>
      <c r="F13" s="3"/>
    </row>
    <row r="14" spans="5:6" ht="15">
      <c r="E14" s="3"/>
      <c r="F14" s="3"/>
    </row>
    <row r="16" ht="15">
      <c r="E16" s="4"/>
    </row>
    <row r="17" spans="1:3" ht="15" hidden="1">
      <c r="A17" s="5" t="s">
        <v>7</v>
      </c>
      <c r="B17" s="6"/>
      <c r="C17" s="6"/>
    </row>
    <row r="18" spans="1:3" ht="15" hidden="1">
      <c r="A18" s="6"/>
      <c r="B18" s="7">
        <f>C7^2*C6</f>
        <v>0.20000000000000004</v>
      </c>
      <c r="C18" s="6"/>
    </row>
    <row r="19" spans="1:3" ht="15" hidden="1">
      <c r="A19" s="6"/>
      <c r="B19" s="7">
        <f>(LN($C3/$C4)+$C5*$C6-$C8*$C6+$B18/2)/SQRT($B18)</f>
        <v>-0.24631390774400092</v>
      </c>
      <c r="C19" s="7">
        <f>(LN($C3/$C4)+$C5*$C6-$C8*$C6-$B18/2)/SQRT($B18)</f>
        <v>-0.6935275032439588</v>
      </c>
    </row>
    <row r="20" spans="1:3" ht="15" hidden="1">
      <c r="A20" s="6"/>
      <c r="B20" s="7">
        <f>ABS(B19)</f>
        <v>0.24631390774400092</v>
      </c>
      <c r="C20" s="7">
        <f>ABS(C19)</f>
        <v>0.6935275032439588</v>
      </c>
    </row>
    <row r="21" spans="1:3" ht="15" hidden="1">
      <c r="A21" s="6"/>
      <c r="B21" s="7">
        <f>EXP(B20^2/-2)/2.506628</f>
        <v>0.38702201772796374</v>
      </c>
      <c r="C21" s="7">
        <f>EXP(C20^2/-2)/2.506628</f>
        <v>0.3136653510084624</v>
      </c>
    </row>
    <row r="22" spans="1:3" ht="15" hidden="1">
      <c r="A22" s="6"/>
      <c r="B22" s="7">
        <f>1/(1+B20*0.2316419)</f>
        <v>0.9460231170014104</v>
      </c>
      <c r="C22" s="7">
        <f>1/(1+C20*0.2316419)</f>
        <v>0.8615861589613912</v>
      </c>
    </row>
    <row r="23" spans="1:3" ht="15" hidden="1">
      <c r="A23" s="6"/>
      <c r="B23" s="7">
        <f>0.31938153*B22-0.356563782*B22^2+1.781477937*B22^3-1.821255978*B22^4+1.330274429*B22^5</f>
        <v>1.0405602206875053</v>
      </c>
      <c r="C23" s="7">
        <f>0.31938153*C22-0.356563782*C22^2+1.781477937*C22^3-1.821255978*C22^4+1.330274429*C22^5</f>
        <v>0.7778648113961699</v>
      </c>
    </row>
    <row r="24" spans="1:3" ht="15" hidden="1">
      <c r="A24" s="6"/>
      <c r="B24" s="7">
        <f>IF(B19&gt;0,1-B21*B23,B21*B23)</f>
        <v>0.40271971617793356</v>
      </c>
      <c r="C24" s="7">
        <f>IF(C19&gt;0,1-C21*C23,C21*C23)</f>
        <v>0.24398923910371104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DFranz</dc:creator>
  <cp:keywords/>
  <dc:description/>
  <cp:lastModifiedBy>Ian Giddy</cp:lastModifiedBy>
  <dcterms:created xsi:type="dcterms:W3CDTF">2001-01-26T14:57:58Z</dcterms:created>
  <dcterms:modified xsi:type="dcterms:W3CDTF">2006-02-04T13:07:13Z</dcterms:modified>
  <cp:category/>
  <cp:version/>
  <cp:contentType/>
  <cp:contentStatus/>
</cp:coreProperties>
</file>